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Альфа\Северная\ГИС ЖКХ\"/>
    </mc:Choice>
  </mc:AlternateContent>
  <bookViews>
    <workbookView xWindow="480" yWindow="150" windowWidth="19320" windowHeight="11760" activeTab="1"/>
  </bookViews>
  <sheets>
    <sheet name="11а-2_2017" sheetId="1" r:id="rId1"/>
    <sheet name="11а-2_2018" sheetId="2" r:id="rId2"/>
  </sheets>
  <calcPr calcId="152511"/>
</workbook>
</file>

<file path=xl/calcChain.xml><?xml version="1.0" encoding="utf-8"?>
<calcChain xmlns="http://schemas.openxmlformats.org/spreadsheetml/2006/main">
  <c r="I12" i="2" l="1"/>
  <c r="I38" i="2"/>
  <c r="I37" i="2"/>
  <c r="I22" i="2"/>
  <c r="I19" i="2"/>
  <c r="I23" i="2" l="1"/>
  <c r="I20" i="2"/>
  <c r="I24" i="2"/>
  <c r="I21" i="2"/>
  <c r="I26" i="2"/>
  <c r="I40" i="2"/>
  <c r="I35" i="2"/>
  <c r="I13" i="2"/>
  <c r="I25" i="2" l="1"/>
  <c r="I17" i="2"/>
  <c r="I31" i="2" s="1"/>
  <c r="I19" i="1"/>
  <c r="I17" i="1" s="1"/>
  <c r="I30" i="2" s="1"/>
  <c r="I23" i="1" l="1"/>
  <c r="I32" i="1" l="1"/>
  <c r="I27" i="1" l="1"/>
  <c r="I37" i="1" s="1"/>
  <c r="I34" i="2" s="1"/>
  <c r="I45" i="2" s="1"/>
  <c r="I13" i="1"/>
  <c r="I22" i="1" s="1"/>
</calcChain>
</file>

<file path=xl/sharedStrings.xml><?xml version="1.0" encoding="utf-8"?>
<sst xmlns="http://schemas.openxmlformats.org/spreadsheetml/2006/main" count="84" uniqueCount="44">
  <si>
    <t>ОТЧЕТ</t>
  </si>
  <si>
    <t xml:space="preserve"> о выполнении договора управления </t>
  </si>
  <si>
    <t>Остаток на лицевом счете МКД на начало периода</t>
  </si>
  <si>
    <t>Остаток на лицевом счете МКД на конец периода (стр.1 + стр.2 – стр.3)</t>
  </si>
  <si>
    <t>Платежная дисциплина</t>
  </si>
  <si>
    <t>Показатель</t>
  </si>
  <si>
    <t>№ строки</t>
  </si>
  <si>
    <t>Сумма (руб.)</t>
  </si>
  <si>
    <t>Остатки на лицевом счете МКД</t>
  </si>
  <si>
    <t>Выполнено работ (оказано услуг), всего:</t>
  </si>
  <si>
    <t>в том числе:</t>
  </si>
  <si>
    <t>Начислено на лицевой счет МКД за содержание жилого помещения, всего:</t>
  </si>
  <si>
    <t>за содержание</t>
  </si>
  <si>
    <t>за текущий ремонт</t>
  </si>
  <si>
    <t>Перерасчеты из-за ненадлежащего качества оказанных услуг и (или) выполненных работ по содержанию жилого помещения</t>
  </si>
  <si>
    <t>Начислено собственникам/потребителям всего:</t>
  </si>
  <si>
    <t>Оплачено собственникам/потребителям всего:</t>
  </si>
  <si>
    <t>Фактические расходы управляющей организации по выполнению работ (услуг), указанных по стр.3</t>
  </si>
  <si>
    <t xml:space="preserve"> за 2017 год</t>
  </si>
  <si>
    <t>ООО "УК Северная"</t>
  </si>
  <si>
    <t>ИНН 3805728856</t>
  </si>
  <si>
    <t>КПП 380501001</t>
  </si>
  <si>
    <t>Адрес: г. Железногорск-Илимский, 10-й квартал, дом 2, мастерский участок</t>
  </si>
  <si>
    <t>за коммунальные услуги ОДН</t>
  </si>
  <si>
    <t>на содержание имущества</t>
  </si>
  <si>
    <t>Задолженность потребителей на начало года</t>
  </si>
  <si>
    <t>Задолженность потребителей на конец года</t>
  </si>
  <si>
    <t>по МКД, расположенному по адресу: г. Железногорск-Илимский, 11а-2</t>
  </si>
  <si>
    <t>Установка уличного освещения</t>
  </si>
  <si>
    <t>Врезка стояков ГВС в 3 подъезде: труба d 15 – 1,5 м., вентиль d 15 – 1 шт., ящик-1 шт., шланг-1 шт.</t>
  </si>
  <si>
    <t xml:space="preserve"> за 2018 год</t>
  </si>
  <si>
    <t>ООО УК "Альфа"</t>
  </si>
  <si>
    <t>Содержание имущества</t>
  </si>
  <si>
    <t>придомовая территория</t>
  </si>
  <si>
    <t>места общего пользования</t>
  </si>
  <si>
    <t>профилактические осмотры</t>
  </si>
  <si>
    <t>АДС</t>
  </si>
  <si>
    <t>подготовка к зиме</t>
  </si>
  <si>
    <t>управление МКД</t>
  </si>
  <si>
    <t>Текущий ремонт</t>
  </si>
  <si>
    <t>смена подводки к радиатору отопления 11а-2-9(2 шт.)</t>
  </si>
  <si>
    <t>смена задвижки в ИТП  d50 - 2 шт., труба d50- 0,5 м, вентель: d15- 2шт., d25 -2шт.</t>
  </si>
  <si>
    <t>смена задвижки в ИТП  d40 - 1 шт., вентель d25 -2шт.</t>
  </si>
  <si>
    <t>Оплачено собственниками/потребителями 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</si>
</sst>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Border="1"/>
    <xf numFmtId="4" fontId="5" fillId="0" borderId="1" xfId="0" applyNumberFormat="1" applyFont="1" applyBorder="1"/>
    <xf numFmtId="4" fontId="1" fillId="0" borderId="1" xfId="0" applyNumberFormat="1" applyFont="1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2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9" zoomScale="130" zoomScaleNormal="130" workbookViewId="0">
      <selection activeCell="I22" sqref="I22"/>
    </sheetView>
  </sheetViews>
  <sheetFormatPr defaultRowHeight="15" x14ac:dyDescent="0.25"/>
  <cols>
    <col min="1" max="1" width="9.42578125" customWidth="1"/>
    <col min="8" max="8" width="5.85546875" customWidth="1"/>
    <col min="9" max="9" width="13.140625" customWidth="1"/>
  </cols>
  <sheetData>
    <row r="1" spans="1:9" x14ac:dyDescent="0.25">
      <c r="G1" s="28" t="s">
        <v>19</v>
      </c>
      <c r="H1" s="28"/>
      <c r="I1" s="28"/>
    </row>
    <row r="2" spans="1:9" x14ac:dyDescent="0.25">
      <c r="G2" s="28" t="s">
        <v>20</v>
      </c>
      <c r="H2" s="28"/>
      <c r="I2" s="28"/>
    </row>
    <row r="3" spans="1:9" x14ac:dyDescent="0.25">
      <c r="G3" s="28" t="s">
        <v>21</v>
      </c>
      <c r="H3" s="28"/>
      <c r="I3" s="28"/>
    </row>
    <row r="4" spans="1:9" ht="30.75" customHeight="1" x14ac:dyDescent="0.25">
      <c r="F4" s="31" t="s">
        <v>22</v>
      </c>
      <c r="G4" s="31"/>
      <c r="H4" s="31"/>
      <c r="I4" s="31"/>
    </row>
    <row r="5" spans="1:9" x14ac:dyDescent="0.25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9" x14ac:dyDescent="0.25">
      <c r="A6" s="30" t="s">
        <v>1</v>
      </c>
      <c r="B6" s="27"/>
      <c r="C6" s="27"/>
      <c r="D6" s="27"/>
      <c r="E6" s="27"/>
      <c r="F6" s="27"/>
      <c r="G6" s="27"/>
      <c r="H6" s="27"/>
      <c r="I6" s="27"/>
    </row>
    <row r="7" spans="1:9" x14ac:dyDescent="0.25">
      <c r="A7" s="30" t="s">
        <v>18</v>
      </c>
      <c r="B7" s="27"/>
      <c r="C7" s="27"/>
      <c r="D7" s="27"/>
      <c r="E7" s="27"/>
      <c r="F7" s="27"/>
      <c r="G7" s="27"/>
      <c r="H7" s="27"/>
      <c r="I7" s="27"/>
    </row>
    <row r="8" spans="1:9" x14ac:dyDescent="0.25">
      <c r="A8" s="27" t="s">
        <v>27</v>
      </c>
      <c r="B8" s="27"/>
      <c r="C8" s="27"/>
      <c r="D8" s="27"/>
      <c r="E8" s="27"/>
      <c r="F8" s="27"/>
      <c r="G8" s="27"/>
      <c r="H8" s="27"/>
      <c r="I8" s="27"/>
    </row>
    <row r="10" spans="1:9" x14ac:dyDescent="0.25">
      <c r="A10" s="2" t="s">
        <v>6</v>
      </c>
      <c r="B10" s="23" t="s">
        <v>5</v>
      </c>
      <c r="C10" s="23"/>
      <c r="D10" s="23"/>
      <c r="E10" s="23"/>
      <c r="F10" s="23"/>
      <c r="G10" s="23"/>
      <c r="H10" s="23"/>
      <c r="I10" s="2" t="s">
        <v>7</v>
      </c>
    </row>
    <row r="11" spans="1:9" x14ac:dyDescent="0.25">
      <c r="A11" s="17" t="s">
        <v>8</v>
      </c>
      <c r="B11" s="17"/>
      <c r="C11" s="17"/>
      <c r="D11" s="17"/>
      <c r="E11" s="17"/>
      <c r="F11" s="17"/>
      <c r="G11" s="17"/>
      <c r="H11" s="17"/>
      <c r="I11" s="17"/>
    </row>
    <row r="12" spans="1:9" x14ac:dyDescent="0.25">
      <c r="A12" s="3">
        <v>1</v>
      </c>
      <c r="B12" s="22" t="s">
        <v>2</v>
      </c>
      <c r="C12" s="22"/>
      <c r="D12" s="22"/>
      <c r="E12" s="22"/>
      <c r="F12" s="22"/>
      <c r="G12" s="22"/>
      <c r="H12" s="22"/>
      <c r="I12" s="8">
        <v>0</v>
      </c>
    </row>
    <row r="13" spans="1:9" ht="30.75" customHeight="1" x14ac:dyDescent="0.25">
      <c r="A13" s="3">
        <v>2</v>
      </c>
      <c r="B13" s="22" t="s">
        <v>11</v>
      </c>
      <c r="C13" s="22"/>
      <c r="D13" s="22"/>
      <c r="E13" s="22"/>
      <c r="F13" s="22"/>
      <c r="G13" s="22"/>
      <c r="H13" s="22"/>
      <c r="I13" s="8">
        <f>I15+I16</f>
        <v>32229.440000000002</v>
      </c>
    </row>
    <row r="14" spans="1:9" x14ac:dyDescent="0.25">
      <c r="A14" s="1"/>
      <c r="B14" s="18" t="s">
        <v>10</v>
      </c>
      <c r="C14" s="18"/>
      <c r="D14" s="18"/>
      <c r="E14" s="18"/>
      <c r="F14" s="18"/>
      <c r="G14" s="18"/>
      <c r="H14" s="18"/>
      <c r="I14" s="8"/>
    </row>
    <row r="15" spans="1:9" ht="15" customHeight="1" x14ac:dyDescent="0.25">
      <c r="A15" s="1"/>
      <c r="B15" s="19" t="s">
        <v>12</v>
      </c>
      <c r="C15" s="20"/>
      <c r="D15" s="20"/>
      <c r="E15" s="20"/>
      <c r="F15" s="20"/>
      <c r="G15" s="20"/>
      <c r="H15" s="21"/>
      <c r="I15" s="8">
        <v>23140.880000000001</v>
      </c>
    </row>
    <row r="16" spans="1:9" x14ac:dyDescent="0.25">
      <c r="A16" s="1"/>
      <c r="B16" s="19" t="s">
        <v>13</v>
      </c>
      <c r="C16" s="20"/>
      <c r="D16" s="20"/>
      <c r="E16" s="20"/>
      <c r="F16" s="20"/>
      <c r="G16" s="20"/>
      <c r="H16" s="21"/>
      <c r="I16" s="8">
        <v>9088.56</v>
      </c>
    </row>
    <row r="17" spans="1:9" x14ac:dyDescent="0.25">
      <c r="A17" s="3">
        <v>3</v>
      </c>
      <c r="B17" s="22" t="s">
        <v>9</v>
      </c>
      <c r="C17" s="22"/>
      <c r="D17" s="22"/>
      <c r="E17" s="22"/>
      <c r="F17" s="22"/>
      <c r="G17" s="22"/>
      <c r="H17" s="22"/>
      <c r="I17" s="8">
        <f>SUM(I19:I21)</f>
        <v>27413.88</v>
      </c>
    </row>
    <row r="18" spans="1:9" x14ac:dyDescent="0.25">
      <c r="A18" s="1"/>
      <c r="B18" s="18" t="s">
        <v>10</v>
      </c>
      <c r="C18" s="18"/>
      <c r="D18" s="18"/>
      <c r="E18" s="18"/>
      <c r="F18" s="18"/>
      <c r="G18" s="18"/>
      <c r="H18" s="18"/>
      <c r="I18" s="8"/>
    </row>
    <row r="19" spans="1:9" x14ac:dyDescent="0.25">
      <c r="A19" s="1"/>
      <c r="B19" s="19" t="s">
        <v>24</v>
      </c>
      <c r="C19" s="20"/>
      <c r="D19" s="20"/>
      <c r="E19" s="20"/>
      <c r="F19" s="20"/>
      <c r="G19" s="20"/>
      <c r="H19" s="21"/>
      <c r="I19" s="8">
        <f>I15</f>
        <v>23140.880000000001</v>
      </c>
    </row>
    <row r="20" spans="1:9" ht="33.75" customHeight="1" x14ac:dyDescent="0.25">
      <c r="A20" s="10"/>
      <c r="B20" s="24" t="s">
        <v>29</v>
      </c>
      <c r="C20" s="25"/>
      <c r="D20" s="25"/>
      <c r="E20" s="25"/>
      <c r="F20" s="25"/>
      <c r="G20" s="25"/>
      <c r="H20" s="26"/>
      <c r="I20" s="8">
        <v>2673</v>
      </c>
    </row>
    <row r="21" spans="1:9" x14ac:dyDescent="0.25">
      <c r="A21" s="9"/>
      <c r="B21" s="19" t="s">
        <v>28</v>
      </c>
      <c r="C21" s="20"/>
      <c r="D21" s="20"/>
      <c r="E21" s="20"/>
      <c r="F21" s="20"/>
      <c r="G21" s="20"/>
      <c r="H21" s="21"/>
      <c r="I21" s="8">
        <v>1600</v>
      </c>
    </row>
    <row r="22" spans="1:9" ht="30" customHeight="1" x14ac:dyDescent="0.25">
      <c r="A22" s="3">
        <v>4</v>
      </c>
      <c r="B22" s="22" t="s">
        <v>3</v>
      </c>
      <c r="C22" s="22"/>
      <c r="D22" s="22"/>
      <c r="E22" s="22"/>
      <c r="F22" s="22"/>
      <c r="G22" s="22"/>
      <c r="H22" s="22"/>
      <c r="I22" s="8">
        <f>I12+I13-I17</f>
        <v>4815.5600000000013</v>
      </c>
    </row>
    <row r="23" spans="1:9" ht="30.75" customHeight="1" x14ac:dyDescent="0.25">
      <c r="A23" s="3">
        <v>5</v>
      </c>
      <c r="B23" s="22" t="s">
        <v>17</v>
      </c>
      <c r="C23" s="22"/>
      <c r="D23" s="22"/>
      <c r="E23" s="22"/>
      <c r="F23" s="22"/>
      <c r="G23" s="22"/>
      <c r="H23" s="22"/>
      <c r="I23" s="8">
        <f>I17</f>
        <v>27413.88</v>
      </c>
    </row>
    <row r="24" spans="1:9" ht="30" customHeight="1" x14ac:dyDescent="0.25">
      <c r="A24" s="3">
        <v>6</v>
      </c>
      <c r="B24" s="22" t="s">
        <v>14</v>
      </c>
      <c r="C24" s="22"/>
      <c r="D24" s="22"/>
      <c r="E24" s="22"/>
      <c r="F24" s="22"/>
      <c r="G24" s="22"/>
      <c r="H24" s="22"/>
      <c r="I24" s="8">
        <v>0</v>
      </c>
    </row>
    <row r="25" spans="1:9" x14ac:dyDescent="0.25">
      <c r="A25" s="17" t="s">
        <v>4</v>
      </c>
      <c r="B25" s="17"/>
      <c r="C25" s="17"/>
      <c r="D25" s="17"/>
      <c r="E25" s="17"/>
      <c r="F25" s="17"/>
      <c r="G25" s="17"/>
      <c r="H25" s="17"/>
      <c r="I25" s="17"/>
    </row>
    <row r="26" spans="1:9" ht="27.75" customHeight="1" x14ac:dyDescent="0.25">
      <c r="A26" s="3">
        <v>7</v>
      </c>
      <c r="B26" s="22" t="s">
        <v>25</v>
      </c>
      <c r="C26" s="22"/>
      <c r="D26" s="22"/>
      <c r="E26" s="22"/>
      <c r="F26" s="22"/>
      <c r="G26" s="22"/>
      <c r="H26" s="22"/>
      <c r="I26" s="8">
        <v>0</v>
      </c>
    </row>
    <row r="27" spans="1:9" x14ac:dyDescent="0.25">
      <c r="A27" s="3">
        <v>8</v>
      </c>
      <c r="B27" s="22" t="s">
        <v>15</v>
      </c>
      <c r="C27" s="22"/>
      <c r="D27" s="22"/>
      <c r="E27" s="22"/>
      <c r="F27" s="22"/>
      <c r="G27" s="22"/>
      <c r="H27" s="22"/>
      <c r="I27" s="8">
        <f>I29+I30+I31</f>
        <v>33525.01</v>
      </c>
    </row>
    <row r="28" spans="1:9" x14ac:dyDescent="0.25">
      <c r="A28" s="1"/>
      <c r="B28" s="18" t="s">
        <v>10</v>
      </c>
      <c r="C28" s="18"/>
      <c r="D28" s="18"/>
      <c r="E28" s="18"/>
      <c r="F28" s="18"/>
      <c r="G28" s="18"/>
      <c r="H28" s="18"/>
      <c r="I28" s="8"/>
    </row>
    <row r="29" spans="1:9" ht="15" customHeight="1" x14ac:dyDescent="0.25">
      <c r="A29" s="1"/>
      <c r="B29" s="19" t="s">
        <v>12</v>
      </c>
      <c r="C29" s="20"/>
      <c r="D29" s="20"/>
      <c r="E29" s="20"/>
      <c r="F29" s="20"/>
      <c r="G29" s="20"/>
      <c r="H29" s="21"/>
      <c r="I29" s="8">
        <v>23140.880000000001</v>
      </c>
    </row>
    <row r="30" spans="1:9" x14ac:dyDescent="0.25">
      <c r="A30" s="1"/>
      <c r="B30" s="19" t="s">
        <v>13</v>
      </c>
      <c r="C30" s="20"/>
      <c r="D30" s="20"/>
      <c r="E30" s="20"/>
      <c r="F30" s="20"/>
      <c r="G30" s="20"/>
      <c r="H30" s="21"/>
      <c r="I30" s="8">
        <v>9088.56</v>
      </c>
    </row>
    <row r="31" spans="1:9" x14ac:dyDescent="0.25">
      <c r="A31" s="7"/>
      <c r="B31" s="19" t="s">
        <v>23</v>
      </c>
      <c r="C31" s="20"/>
      <c r="D31" s="20"/>
      <c r="E31" s="20"/>
      <c r="F31" s="20"/>
      <c r="G31" s="20"/>
      <c r="H31" s="21"/>
      <c r="I31" s="8">
        <v>1295.57</v>
      </c>
    </row>
    <row r="32" spans="1:9" x14ac:dyDescent="0.25">
      <c r="A32" s="3">
        <v>9</v>
      </c>
      <c r="B32" s="22" t="s">
        <v>16</v>
      </c>
      <c r="C32" s="22"/>
      <c r="D32" s="22"/>
      <c r="E32" s="22"/>
      <c r="F32" s="22"/>
      <c r="G32" s="22"/>
      <c r="H32" s="22"/>
      <c r="I32" s="8">
        <f>I34+I35+I36</f>
        <v>11316.37</v>
      </c>
    </row>
    <row r="33" spans="1:9" x14ac:dyDescent="0.25">
      <c r="A33" s="7"/>
      <c r="B33" s="18" t="s">
        <v>10</v>
      </c>
      <c r="C33" s="18"/>
      <c r="D33" s="18"/>
      <c r="E33" s="18"/>
      <c r="F33" s="18"/>
      <c r="G33" s="18"/>
      <c r="H33" s="18"/>
      <c r="I33" s="8"/>
    </row>
    <row r="34" spans="1:9" ht="15" customHeight="1" x14ac:dyDescent="0.25">
      <c r="A34" s="7"/>
      <c r="B34" s="19" t="s">
        <v>12</v>
      </c>
      <c r="C34" s="20"/>
      <c r="D34" s="20"/>
      <c r="E34" s="20"/>
      <c r="F34" s="20"/>
      <c r="G34" s="20"/>
      <c r="H34" s="21"/>
      <c r="I34" s="8">
        <v>7800.18</v>
      </c>
    </row>
    <row r="35" spans="1:9" x14ac:dyDescent="0.25">
      <c r="A35" s="7"/>
      <c r="B35" s="19" t="s">
        <v>13</v>
      </c>
      <c r="C35" s="20"/>
      <c r="D35" s="20"/>
      <c r="E35" s="20"/>
      <c r="F35" s="20"/>
      <c r="G35" s="20"/>
      <c r="H35" s="21"/>
      <c r="I35" s="8">
        <v>3063.51</v>
      </c>
    </row>
    <row r="36" spans="1:9" x14ac:dyDescent="0.25">
      <c r="A36" s="7"/>
      <c r="B36" s="19" t="s">
        <v>23</v>
      </c>
      <c r="C36" s="20"/>
      <c r="D36" s="20"/>
      <c r="E36" s="20"/>
      <c r="F36" s="20"/>
      <c r="G36" s="20"/>
      <c r="H36" s="21"/>
      <c r="I36" s="8">
        <v>452.68</v>
      </c>
    </row>
    <row r="37" spans="1:9" ht="29.25" customHeight="1" x14ac:dyDescent="0.25">
      <c r="A37" s="3">
        <v>10</v>
      </c>
      <c r="B37" s="22" t="s">
        <v>26</v>
      </c>
      <c r="C37" s="22"/>
      <c r="D37" s="22"/>
      <c r="E37" s="22"/>
      <c r="F37" s="22"/>
      <c r="G37" s="22"/>
      <c r="H37" s="22"/>
      <c r="I37" s="8">
        <f>I27-I32</f>
        <v>22208.639999999999</v>
      </c>
    </row>
    <row r="38" spans="1:9" x14ac:dyDescent="0.25">
      <c r="A38" s="5"/>
      <c r="B38" s="6"/>
      <c r="C38" s="6"/>
      <c r="D38" s="6"/>
      <c r="E38" s="6"/>
      <c r="F38" s="6"/>
      <c r="G38" s="6"/>
      <c r="H38" s="6"/>
      <c r="I38" s="4"/>
    </row>
    <row r="40" spans="1:9" ht="3" customHeight="1" x14ac:dyDescent="0.25"/>
    <row r="41" spans="1:9" hidden="1" x14ac:dyDescent="0.25"/>
    <row r="42" spans="1:9" hidden="1" x14ac:dyDescent="0.25"/>
    <row r="43" spans="1:9" ht="12" customHeight="1" x14ac:dyDescent="0.25">
      <c r="A43" s="32"/>
      <c r="B43" s="32"/>
      <c r="C43" s="32"/>
      <c r="D43" s="32"/>
      <c r="E43" s="32"/>
      <c r="F43" s="32"/>
      <c r="G43" s="32"/>
      <c r="H43" s="32"/>
      <c r="I43" s="32"/>
    </row>
  </sheetData>
  <mergeCells count="37">
    <mergeCell ref="A43:I43"/>
    <mergeCell ref="B26:H26"/>
    <mergeCell ref="B27:H27"/>
    <mergeCell ref="B28:H28"/>
    <mergeCell ref="B29:H29"/>
    <mergeCell ref="B30:H30"/>
    <mergeCell ref="B32:H32"/>
    <mergeCell ref="B37:H37"/>
    <mergeCell ref="B31:H31"/>
    <mergeCell ref="B33:H33"/>
    <mergeCell ref="B34:H34"/>
    <mergeCell ref="B35:H35"/>
    <mergeCell ref="B36:H36"/>
    <mergeCell ref="A8:I8"/>
    <mergeCell ref="B13:H13"/>
    <mergeCell ref="G1:I1"/>
    <mergeCell ref="G2:I2"/>
    <mergeCell ref="G3:I3"/>
    <mergeCell ref="B12:H12"/>
    <mergeCell ref="A11:I11"/>
    <mergeCell ref="A5:I5"/>
    <mergeCell ref="A6:I6"/>
    <mergeCell ref="A7:I7"/>
    <mergeCell ref="F4:I4"/>
    <mergeCell ref="B15:H15"/>
    <mergeCell ref="B21:H21"/>
    <mergeCell ref="B14:H14"/>
    <mergeCell ref="B16:H16"/>
    <mergeCell ref="B10:H10"/>
    <mergeCell ref="B20:H20"/>
    <mergeCell ref="A25:I25"/>
    <mergeCell ref="B18:H18"/>
    <mergeCell ref="B19:H19"/>
    <mergeCell ref="B17:H17"/>
    <mergeCell ref="B22:H22"/>
    <mergeCell ref="B23:H23"/>
    <mergeCell ref="B24:H24"/>
  </mergeCells>
  <printOptions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Layout" zoomScaleNormal="130" workbookViewId="0">
      <selection activeCell="B45" sqref="B45:H45"/>
    </sheetView>
  </sheetViews>
  <sheetFormatPr defaultRowHeight="15" x14ac:dyDescent="0.25"/>
  <cols>
    <col min="1" max="1" width="9.42578125" customWidth="1"/>
    <col min="8" max="8" width="5.85546875" customWidth="1"/>
    <col min="9" max="9" width="13.140625" customWidth="1"/>
  </cols>
  <sheetData>
    <row r="1" spans="1:9" x14ac:dyDescent="0.25">
      <c r="G1" s="28" t="s">
        <v>31</v>
      </c>
      <c r="H1" s="28"/>
      <c r="I1" s="28"/>
    </row>
    <row r="2" spans="1:9" x14ac:dyDescent="0.25">
      <c r="G2" s="28" t="s">
        <v>20</v>
      </c>
      <c r="H2" s="28"/>
      <c r="I2" s="28"/>
    </row>
    <row r="3" spans="1:9" x14ac:dyDescent="0.25">
      <c r="G3" s="28" t="s">
        <v>21</v>
      </c>
      <c r="H3" s="28"/>
      <c r="I3" s="28"/>
    </row>
    <row r="4" spans="1:9" ht="30.75" customHeight="1" x14ac:dyDescent="0.25">
      <c r="F4" s="31" t="s">
        <v>22</v>
      </c>
      <c r="G4" s="31"/>
      <c r="H4" s="31"/>
      <c r="I4" s="31"/>
    </row>
    <row r="5" spans="1:9" x14ac:dyDescent="0.25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9" x14ac:dyDescent="0.25">
      <c r="A6" s="30" t="s">
        <v>1</v>
      </c>
      <c r="B6" s="27"/>
      <c r="C6" s="27"/>
      <c r="D6" s="27"/>
      <c r="E6" s="27"/>
      <c r="F6" s="27"/>
      <c r="G6" s="27"/>
      <c r="H6" s="27"/>
      <c r="I6" s="27"/>
    </row>
    <row r="7" spans="1:9" x14ac:dyDescent="0.25">
      <c r="A7" s="30" t="s">
        <v>30</v>
      </c>
      <c r="B7" s="27"/>
      <c r="C7" s="27"/>
      <c r="D7" s="27"/>
      <c r="E7" s="27"/>
      <c r="F7" s="27"/>
      <c r="G7" s="27"/>
      <c r="H7" s="27"/>
      <c r="I7" s="27"/>
    </row>
    <row r="8" spans="1:9" x14ac:dyDescent="0.25">
      <c r="A8" s="27" t="s">
        <v>27</v>
      </c>
      <c r="B8" s="27"/>
      <c r="C8" s="27"/>
      <c r="D8" s="27"/>
      <c r="E8" s="27"/>
      <c r="F8" s="27"/>
      <c r="G8" s="27"/>
      <c r="H8" s="27"/>
      <c r="I8" s="27"/>
    </row>
    <row r="10" spans="1:9" x14ac:dyDescent="0.25">
      <c r="A10" s="2" t="s">
        <v>6</v>
      </c>
      <c r="B10" s="23" t="s">
        <v>5</v>
      </c>
      <c r="C10" s="23"/>
      <c r="D10" s="23"/>
      <c r="E10" s="23"/>
      <c r="F10" s="23"/>
      <c r="G10" s="23"/>
      <c r="H10" s="23"/>
      <c r="I10" s="2" t="s">
        <v>7</v>
      </c>
    </row>
    <row r="11" spans="1:9" x14ac:dyDescent="0.25">
      <c r="A11" s="17" t="s">
        <v>8</v>
      </c>
      <c r="B11" s="17"/>
      <c r="C11" s="17"/>
      <c r="D11" s="17"/>
      <c r="E11" s="17"/>
      <c r="F11" s="17"/>
      <c r="G11" s="17"/>
      <c r="H11" s="17"/>
      <c r="I11" s="17"/>
    </row>
    <row r="12" spans="1:9" x14ac:dyDescent="0.25">
      <c r="A12" s="12">
        <v>1</v>
      </c>
      <c r="B12" s="22" t="s">
        <v>2</v>
      </c>
      <c r="C12" s="22"/>
      <c r="D12" s="22"/>
      <c r="E12" s="22"/>
      <c r="F12" s="22"/>
      <c r="G12" s="22"/>
      <c r="H12" s="22"/>
      <c r="I12" s="13">
        <f>'11а-2_2017'!I22</f>
        <v>4815.5600000000013</v>
      </c>
    </row>
    <row r="13" spans="1:9" ht="30.75" customHeight="1" x14ac:dyDescent="0.25">
      <c r="A13" s="12">
        <v>2</v>
      </c>
      <c r="B13" s="22" t="s">
        <v>11</v>
      </c>
      <c r="C13" s="22"/>
      <c r="D13" s="22"/>
      <c r="E13" s="22"/>
      <c r="F13" s="22"/>
      <c r="G13" s="22"/>
      <c r="H13" s="22"/>
      <c r="I13" s="13">
        <f>I15+I16</f>
        <v>193784.78999999998</v>
      </c>
    </row>
    <row r="14" spans="1:9" x14ac:dyDescent="0.25">
      <c r="A14" s="11"/>
      <c r="B14" s="18" t="s">
        <v>10</v>
      </c>
      <c r="C14" s="18"/>
      <c r="D14" s="18"/>
      <c r="E14" s="18"/>
      <c r="F14" s="18"/>
      <c r="G14" s="18"/>
      <c r="H14" s="18"/>
      <c r="I14" s="13"/>
    </row>
    <row r="15" spans="1:9" ht="15" customHeight="1" x14ac:dyDescent="0.25">
      <c r="A15" s="11"/>
      <c r="B15" s="19" t="s">
        <v>12</v>
      </c>
      <c r="C15" s="20"/>
      <c r="D15" s="20"/>
      <c r="E15" s="20"/>
      <c r="F15" s="20"/>
      <c r="G15" s="20"/>
      <c r="H15" s="21"/>
      <c r="I15" s="13">
        <v>139138.34</v>
      </c>
    </row>
    <row r="16" spans="1:9" x14ac:dyDescent="0.25">
      <c r="A16" s="11"/>
      <c r="B16" s="19" t="s">
        <v>13</v>
      </c>
      <c r="C16" s="20"/>
      <c r="D16" s="20"/>
      <c r="E16" s="20"/>
      <c r="F16" s="20"/>
      <c r="G16" s="20"/>
      <c r="H16" s="21"/>
      <c r="I16" s="13">
        <v>54646.45</v>
      </c>
    </row>
    <row r="17" spans="1:10" x14ac:dyDescent="0.25">
      <c r="A17" s="12">
        <v>3</v>
      </c>
      <c r="B17" s="22" t="s">
        <v>9</v>
      </c>
      <c r="C17" s="22"/>
      <c r="D17" s="22"/>
      <c r="E17" s="22"/>
      <c r="F17" s="22"/>
      <c r="G17" s="22"/>
      <c r="H17" s="22"/>
      <c r="I17" s="15">
        <f>I19+I26</f>
        <v>191567.64130000002</v>
      </c>
    </row>
    <row r="18" spans="1:10" x14ac:dyDescent="0.25">
      <c r="A18" s="11"/>
      <c r="B18" s="18" t="s">
        <v>10</v>
      </c>
      <c r="C18" s="18"/>
      <c r="D18" s="18"/>
      <c r="E18" s="18"/>
      <c r="F18" s="18"/>
      <c r="G18" s="18"/>
      <c r="H18" s="18"/>
      <c r="I18" s="14"/>
    </row>
    <row r="19" spans="1:10" ht="15" customHeight="1" x14ac:dyDescent="0.25">
      <c r="A19" s="11"/>
      <c r="B19" s="33" t="s">
        <v>32</v>
      </c>
      <c r="C19" s="34"/>
      <c r="D19" s="34"/>
      <c r="E19" s="34"/>
      <c r="F19" s="34"/>
      <c r="G19" s="34"/>
      <c r="H19" s="35"/>
      <c r="I19" s="15">
        <f>1166.7*148.739</f>
        <v>173533.79130000001</v>
      </c>
    </row>
    <row r="20" spans="1:10" x14ac:dyDescent="0.25">
      <c r="A20" s="11"/>
      <c r="B20" s="19" t="s">
        <v>33</v>
      </c>
      <c r="C20" s="20"/>
      <c r="D20" s="20"/>
      <c r="E20" s="20"/>
      <c r="F20" s="20"/>
      <c r="G20" s="20"/>
      <c r="H20" s="21"/>
      <c r="I20" s="13">
        <f>I19*27.87%</f>
        <v>48363.867635310002</v>
      </c>
    </row>
    <row r="21" spans="1:10" x14ac:dyDescent="0.25">
      <c r="A21" s="11"/>
      <c r="B21" s="19" t="s">
        <v>34</v>
      </c>
      <c r="C21" s="20"/>
      <c r="D21" s="20"/>
      <c r="E21" s="20"/>
      <c r="F21" s="20"/>
      <c r="G21" s="20"/>
      <c r="H21" s="21"/>
      <c r="I21" s="13">
        <f>I19*34.24%</f>
        <v>59417.970141120008</v>
      </c>
    </row>
    <row r="22" spans="1:10" x14ac:dyDescent="0.25">
      <c r="A22" s="11"/>
      <c r="B22" s="19" t="s">
        <v>35</v>
      </c>
      <c r="C22" s="20"/>
      <c r="D22" s="20"/>
      <c r="E22" s="20"/>
      <c r="F22" s="20"/>
      <c r="G22" s="20"/>
      <c r="H22" s="21"/>
      <c r="I22" s="13">
        <f>I19*1.22%</f>
        <v>2117.1122538599998</v>
      </c>
    </row>
    <row r="23" spans="1:10" x14ac:dyDescent="0.25">
      <c r="A23" s="11"/>
      <c r="B23" s="19" t="s">
        <v>36</v>
      </c>
      <c r="C23" s="20"/>
      <c r="D23" s="20"/>
      <c r="E23" s="20"/>
      <c r="F23" s="20"/>
      <c r="G23" s="20"/>
      <c r="H23" s="21"/>
      <c r="I23" s="13">
        <f>I19*3.32%</f>
        <v>5761.3218711600002</v>
      </c>
    </row>
    <row r="24" spans="1:10" x14ac:dyDescent="0.25">
      <c r="A24" s="11"/>
      <c r="B24" s="19" t="s">
        <v>37</v>
      </c>
      <c r="C24" s="20"/>
      <c r="D24" s="20"/>
      <c r="E24" s="20"/>
      <c r="F24" s="20"/>
      <c r="G24" s="20"/>
      <c r="H24" s="21"/>
      <c r="I24" s="13">
        <f>I19*10.28%</f>
        <v>17839.273745639999</v>
      </c>
    </row>
    <row r="25" spans="1:10" x14ac:dyDescent="0.25">
      <c r="A25" s="11"/>
      <c r="B25" s="19" t="s">
        <v>38</v>
      </c>
      <c r="C25" s="20"/>
      <c r="D25" s="20"/>
      <c r="E25" s="20"/>
      <c r="F25" s="20"/>
      <c r="G25" s="20"/>
      <c r="H25" s="21"/>
      <c r="I25" s="13">
        <f>I19-I20-I21-I22-I23-I24</f>
        <v>40034.245652910002</v>
      </c>
    </row>
    <row r="26" spans="1:10" x14ac:dyDescent="0.25">
      <c r="A26" s="11"/>
      <c r="B26" s="33" t="s">
        <v>39</v>
      </c>
      <c r="C26" s="34"/>
      <c r="D26" s="34"/>
      <c r="E26" s="34"/>
      <c r="F26" s="34"/>
      <c r="G26" s="34"/>
      <c r="H26" s="35"/>
      <c r="I26" s="15">
        <f>SUM(I27:I29)</f>
        <v>18033.849999999999</v>
      </c>
    </row>
    <row r="27" spans="1:10" ht="21" customHeight="1" x14ac:dyDescent="0.25">
      <c r="A27" s="11"/>
      <c r="B27" s="24" t="s">
        <v>40</v>
      </c>
      <c r="C27" s="25"/>
      <c r="D27" s="25"/>
      <c r="E27" s="25"/>
      <c r="F27" s="25"/>
      <c r="G27" s="25"/>
      <c r="H27" s="26"/>
      <c r="I27" s="13">
        <v>2866</v>
      </c>
    </row>
    <row r="28" spans="1:10" ht="35.25" customHeight="1" x14ac:dyDescent="0.25">
      <c r="A28" s="11"/>
      <c r="B28" s="24" t="s">
        <v>41</v>
      </c>
      <c r="C28" s="25"/>
      <c r="D28" s="25"/>
      <c r="E28" s="25"/>
      <c r="F28" s="25"/>
      <c r="G28" s="25"/>
      <c r="H28" s="26"/>
      <c r="I28" s="13">
        <v>8194.6</v>
      </c>
      <c r="J28" s="16"/>
    </row>
    <row r="29" spans="1:10" ht="18.75" customHeight="1" x14ac:dyDescent="0.25">
      <c r="A29" s="11"/>
      <c r="B29" s="24" t="s">
        <v>42</v>
      </c>
      <c r="C29" s="25"/>
      <c r="D29" s="25"/>
      <c r="E29" s="25"/>
      <c r="F29" s="25"/>
      <c r="G29" s="25"/>
      <c r="H29" s="26"/>
      <c r="I29" s="13">
        <v>6973.25</v>
      </c>
      <c r="J29" s="16"/>
    </row>
    <row r="30" spans="1:10" ht="30" customHeight="1" x14ac:dyDescent="0.25">
      <c r="A30" s="12">
        <v>4</v>
      </c>
      <c r="B30" s="22" t="s">
        <v>3</v>
      </c>
      <c r="C30" s="22"/>
      <c r="D30" s="22"/>
      <c r="E30" s="22"/>
      <c r="F30" s="22"/>
      <c r="G30" s="22"/>
      <c r="H30" s="22"/>
      <c r="I30" s="13">
        <f>I12+I13-I17</f>
        <v>7032.7086999999592</v>
      </c>
      <c r="J30" s="16"/>
    </row>
    <row r="31" spans="1:10" ht="30.75" customHeight="1" x14ac:dyDescent="0.25">
      <c r="A31" s="12">
        <v>5</v>
      </c>
      <c r="B31" s="22" t="s">
        <v>17</v>
      </c>
      <c r="C31" s="22"/>
      <c r="D31" s="22"/>
      <c r="E31" s="22"/>
      <c r="F31" s="22"/>
      <c r="G31" s="22"/>
      <c r="H31" s="22"/>
      <c r="I31" s="13">
        <f>I17</f>
        <v>191567.64130000002</v>
      </c>
      <c r="J31" s="16"/>
    </row>
    <row r="32" spans="1:10" ht="30" customHeight="1" x14ac:dyDescent="0.25">
      <c r="A32" s="12">
        <v>6</v>
      </c>
      <c r="B32" s="22" t="s">
        <v>14</v>
      </c>
      <c r="C32" s="22"/>
      <c r="D32" s="22"/>
      <c r="E32" s="22"/>
      <c r="F32" s="22"/>
      <c r="G32" s="22"/>
      <c r="H32" s="22"/>
      <c r="I32" s="13">
        <v>0</v>
      </c>
      <c r="J32" s="16"/>
    </row>
    <row r="33" spans="1:10" x14ac:dyDescent="0.25">
      <c r="A33" s="17" t="s">
        <v>4</v>
      </c>
      <c r="B33" s="17"/>
      <c r="C33" s="17"/>
      <c r="D33" s="17"/>
      <c r="E33" s="17"/>
      <c r="F33" s="17"/>
      <c r="G33" s="17"/>
      <c r="H33" s="17"/>
      <c r="I33" s="17"/>
      <c r="J33" s="16"/>
    </row>
    <row r="34" spans="1:10" ht="27.75" customHeight="1" x14ac:dyDescent="0.25">
      <c r="A34" s="12">
        <v>7</v>
      </c>
      <c r="B34" s="22" t="s">
        <v>25</v>
      </c>
      <c r="C34" s="22"/>
      <c r="D34" s="22"/>
      <c r="E34" s="22"/>
      <c r="F34" s="22"/>
      <c r="G34" s="22"/>
      <c r="H34" s="22"/>
      <c r="I34" s="13">
        <f>'11а-2_2017'!I37</f>
        <v>22208.639999999999</v>
      </c>
      <c r="J34" s="16"/>
    </row>
    <row r="35" spans="1:10" x14ac:dyDescent="0.25">
      <c r="A35" s="12">
        <v>8</v>
      </c>
      <c r="B35" s="22" t="s">
        <v>15</v>
      </c>
      <c r="C35" s="22"/>
      <c r="D35" s="22"/>
      <c r="E35" s="22"/>
      <c r="F35" s="22"/>
      <c r="G35" s="22"/>
      <c r="H35" s="22"/>
      <c r="I35" s="13">
        <f>I37+I38+I39</f>
        <v>202305.27999999997</v>
      </c>
      <c r="J35" s="16"/>
    </row>
    <row r="36" spans="1:10" x14ac:dyDescent="0.25">
      <c r="A36" s="11"/>
      <c r="B36" s="18" t="s">
        <v>10</v>
      </c>
      <c r="C36" s="18"/>
      <c r="D36" s="18"/>
      <c r="E36" s="18"/>
      <c r="F36" s="18"/>
      <c r="G36" s="18"/>
      <c r="H36" s="18"/>
      <c r="I36" s="13"/>
      <c r="J36" s="16"/>
    </row>
    <row r="37" spans="1:10" ht="15" customHeight="1" x14ac:dyDescent="0.25">
      <c r="A37" s="11"/>
      <c r="B37" s="19" t="s">
        <v>12</v>
      </c>
      <c r="C37" s="20"/>
      <c r="D37" s="20"/>
      <c r="E37" s="20"/>
      <c r="F37" s="20"/>
      <c r="G37" s="20"/>
      <c r="H37" s="21"/>
      <c r="I37" s="13">
        <f>I15</f>
        <v>139138.34</v>
      </c>
    </row>
    <row r="38" spans="1:10" x14ac:dyDescent="0.25">
      <c r="A38" s="11"/>
      <c r="B38" s="19" t="s">
        <v>13</v>
      </c>
      <c r="C38" s="20"/>
      <c r="D38" s="20"/>
      <c r="E38" s="20"/>
      <c r="F38" s="20"/>
      <c r="G38" s="20"/>
      <c r="H38" s="21"/>
      <c r="I38" s="13">
        <f>I16</f>
        <v>54646.45</v>
      </c>
    </row>
    <row r="39" spans="1:10" x14ac:dyDescent="0.25">
      <c r="A39" s="11"/>
      <c r="B39" s="19" t="s">
        <v>23</v>
      </c>
      <c r="C39" s="20"/>
      <c r="D39" s="20"/>
      <c r="E39" s="20"/>
      <c r="F39" s="20"/>
      <c r="G39" s="20"/>
      <c r="H39" s="21"/>
      <c r="I39" s="13">
        <v>8520.49</v>
      </c>
    </row>
    <row r="40" spans="1:10" x14ac:dyDescent="0.25">
      <c r="A40" s="12">
        <v>9</v>
      </c>
      <c r="B40" s="22" t="s">
        <v>43</v>
      </c>
      <c r="C40" s="22"/>
      <c r="D40" s="22"/>
      <c r="E40" s="22"/>
      <c r="F40" s="22"/>
      <c r="G40" s="22"/>
      <c r="H40" s="22"/>
      <c r="I40" s="13">
        <f>I42+I43+I44</f>
        <v>195474.47</v>
      </c>
    </row>
    <row r="41" spans="1:10" x14ac:dyDescent="0.25">
      <c r="A41" s="11"/>
      <c r="B41" s="18" t="s">
        <v>10</v>
      </c>
      <c r="C41" s="18"/>
      <c r="D41" s="18"/>
      <c r="E41" s="18"/>
      <c r="F41" s="18"/>
      <c r="G41" s="18"/>
      <c r="H41" s="18"/>
      <c r="I41" s="13"/>
    </row>
    <row r="42" spans="1:10" ht="15" customHeight="1" x14ac:dyDescent="0.25">
      <c r="A42" s="11"/>
      <c r="B42" s="19" t="s">
        <v>12</v>
      </c>
      <c r="C42" s="20"/>
      <c r="D42" s="20"/>
      <c r="E42" s="20"/>
      <c r="F42" s="20"/>
      <c r="G42" s="20"/>
      <c r="H42" s="21"/>
      <c r="I42" s="13">
        <v>134508.85</v>
      </c>
    </row>
    <row r="43" spans="1:10" x14ac:dyDescent="0.25">
      <c r="A43" s="11"/>
      <c r="B43" s="19" t="s">
        <v>13</v>
      </c>
      <c r="C43" s="20"/>
      <c r="D43" s="20"/>
      <c r="E43" s="20"/>
      <c r="F43" s="20"/>
      <c r="G43" s="20"/>
      <c r="H43" s="21"/>
      <c r="I43" s="13">
        <v>52828.22</v>
      </c>
    </row>
    <row r="44" spans="1:10" x14ac:dyDescent="0.25">
      <c r="A44" s="11"/>
      <c r="B44" s="19" t="s">
        <v>23</v>
      </c>
      <c r="C44" s="20"/>
      <c r="D44" s="20"/>
      <c r="E44" s="20"/>
      <c r="F44" s="20"/>
      <c r="G44" s="20"/>
      <c r="H44" s="21"/>
      <c r="I44" s="13">
        <v>8137.4</v>
      </c>
    </row>
    <row r="45" spans="1:10" ht="18.75" customHeight="1" x14ac:dyDescent="0.25">
      <c r="A45" s="12">
        <v>10</v>
      </c>
      <c r="B45" s="22" t="s">
        <v>26</v>
      </c>
      <c r="C45" s="22"/>
      <c r="D45" s="22"/>
      <c r="E45" s="22"/>
      <c r="F45" s="22"/>
      <c r="G45" s="22"/>
      <c r="H45" s="22"/>
      <c r="I45" s="13">
        <f>I35-I40+I34</f>
        <v>29039.449999999968</v>
      </c>
    </row>
    <row r="46" spans="1:10" x14ac:dyDescent="0.25">
      <c r="A46" s="5"/>
      <c r="B46" s="6"/>
      <c r="C46" s="6"/>
      <c r="D46" s="6"/>
      <c r="E46" s="6"/>
      <c r="F46" s="6"/>
      <c r="G46" s="6"/>
      <c r="H46" s="6"/>
      <c r="I46" s="4"/>
    </row>
    <row r="48" spans="1:10" ht="3" customHeight="1" x14ac:dyDescent="0.25"/>
    <row r="49" spans="1:9" hidden="1" x14ac:dyDescent="0.25"/>
    <row r="50" spans="1:9" hidden="1" x14ac:dyDescent="0.25"/>
    <row r="51" spans="1:9" ht="33.75" customHeight="1" x14ac:dyDescent="0.25">
      <c r="A51" s="32"/>
      <c r="B51" s="32"/>
      <c r="C51" s="32"/>
      <c r="D51" s="32"/>
      <c r="E51" s="32"/>
      <c r="F51" s="32"/>
      <c r="G51" s="32"/>
      <c r="H51" s="32"/>
      <c r="I51" s="32"/>
    </row>
  </sheetData>
  <mergeCells count="45">
    <mergeCell ref="B20:H20"/>
    <mergeCell ref="B26:H26"/>
    <mergeCell ref="B29:H29"/>
    <mergeCell ref="B28:H28"/>
    <mergeCell ref="A51:I51"/>
    <mergeCell ref="B25:H25"/>
    <mergeCell ref="B24:H24"/>
    <mergeCell ref="B23:H23"/>
    <mergeCell ref="B22:H22"/>
    <mergeCell ref="B21:H21"/>
    <mergeCell ref="B40:H40"/>
    <mergeCell ref="B41:H41"/>
    <mergeCell ref="B42:H42"/>
    <mergeCell ref="B43:H43"/>
    <mergeCell ref="B44:H44"/>
    <mergeCell ref="B45:H45"/>
    <mergeCell ref="B39:H39"/>
    <mergeCell ref="B27:H27"/>
    <mergeCell ref="B30:H30"/>
    <mergeCell ref="B31:H31"/>
    <mergeCell ref="B32:H32"/>
    <mergeCell ref="A33:I33"/>
    <mergeCell ref="B34:H34"/>
    <mergeCell ref="B35:H35"/>
    <mergeCell ref="B36:H36"/>
    <mergeCell ref="B37:H37"/>
    <mergeCell ref="B38:H38"/>
    <mergeCell ref="B19:H19"/>
    <mergeCell ref="A7:I7"/>
    <mergeCell ref="A8:I8"/>
    <mergeCell ref="B10:H10"/>
    <mergeCell ref="A11:I11"/>
    <mergeCell ref="B12:H12"/>
    <mergeCell ref="B13:H13"/>
    <mergeCell ref="B14:H14"/>
    <mergeCell ref="B15:H15"/>
    <mergeCell ref="B16:H16"/>
    <mergeCell ref="B17:H17"/>
    <mergeCell ref="B18:H18"/>
    <mergeCell ref="A6:I6"/>
    <mergeCell ref="G1:I1"/>
    <mergeCell ref="G2:I2"/>
    <mergeCell ref="G3:I3"/>
    <mergeCell ref="F4:I4"/>
    <mergeCell ref="A5:I5"/>
  </mergeCells>
  <printOptions gridLines="1"/>
  <pageMargins left="0.70866141732283472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11а-2_2017</vt:lpstr>
      <vt:lpstr>11а-2_2018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3Q</dc:creator>
  <cp:lastModifiedBy>Пользователь Windows</cp:lastModifiedBy>
  <cp:lastPrinted>2019-03-29T01:56:14Z</cp:lastPrinted>
  <dcterms:created xsi:type="dcterms:W3CDTF">2018-03-17T14:08:50Z</dcterms:created>
  <dcterms:modified xsi:type="dcterms:W3CDTF">2019-03-29T08:26:56Z</dcterms:modified>
</cp:coreProperties>
</file>