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Альфа\Северная\ГИС ЖКХ\"/>
    </mc:Choice>
  </mc:AlternateContent>
  <bookViews>
    <workbookView xWindow="480" yWindow="150" windowWidth="19320" windowHeight="11760" activeTab="1"/>
  </bookViews>
  <sheets>
    <sheet name="10-4_2017 " sheetId="3" r:id="rId1"/>
    <sheet name=" 10-4 2018 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I12" i="2" l="1"/>
  <c r="I26" i="2" l="1"/>
  <c r="I24" i="2" l="1"/>
  <c r="I22" i="2" l="1"/>
  <c r="I21" i="2"/>
  <c r="I20" i="2"/>
  <c r="I34" i="3"/>
  <c r="I29" i="3"/>
  <c r="I19" i="3"/>
  <c r="I17" i="3" s="1"/>
  <c r="I25" i="3" s="1"/>
  <c r="I13" i="3"/>
  <c r="I24" i="3" l="1"/>
  <c r="I39" i="3"/>
  <c r="I58" i="2" s="1"/>
  <c r="I23" i="2" l="1"/>
  <c r="I25" i="2" l="1"/>
  <c r="I19" i="2" l="1"/>
  <c r="I62" i="2"/>
  <c r="I61" i="2"/>
  <c r="I17" i="2" l="1"/>
  <c r="I64" i="2"/>
  <c r="I59" i="2"/>
  <c r="I55" i="2"/>
  <c r="I13" i="2"/>
  <c r="I69" i="2" l="1"/>
  <c r="I54" i="2"/>
</calcChain>
</file>

<file path=xl/sharedStrings.xml><?xml version="1.0" encoding="utf-8"?>
<sst xmlns="http://schemas.openxmlformats.org/spreadsheetml/2006/main" count="110" uniqueCount="71">
  <si>
    <t>ОТЧЕТ</t>
  </si>
  <si>
    <t xml:space="preserve"> о выполнении договора управления </t>
  </si>
  <si>
    <t>Остаток на лицевом счете МКД на начало периода</t>
  </si>
  <si>
    <t>Остаток на лицевом счете МКД на конец периода (стр.1 + стр.2 – стр.3)</t>
  </si>
  <si>
    <t>Платежная дисциплина</t>
  </si>
  <si>
    <t>Показатель</t>
  </si>
  <si>
    <t>№ строки</t>
  </si>
  <si>
    <t>Сумма (руб.)</t>
  </si>
  <si>
    <t>Остатки на лицевом счете МКД</t>
  </si>
  <si>
    <t>Выполнено работ (оказано услуг), всего:</t>
  </si>
  <si>
    <t>в том числе:</t>
  </si>
  <si>
    <t>Начислено на лицевой счет МКД за содержание жилого помещения, всего:</t>
  </si>
  <si>
    <t>за содержание</t>
  </si>
  <si>
    <t>за текущий ремонт</t>
  </si>
  <si>
    <t>Перерасчеты из-за ненадлежащего качества оказанных услуг и (или) выполненных работ по содержанию жилого помещения</t>
  </si>
  <si>
    <t>Начислено собственникам/потребителям всего:</t>
  </si>
  <si>
    <t>Оплачено собственникам/потребителям всего:</t>
  </si>
  <si>
    <t>Фактические расходы управляющей организации по выполнению работ (услуг), указанных по стр.3</t>
  </si>
  <si>
    <t xml:space="preserve"> за 2017 год</t>
  </si>
  <si>
    <t>ООО "УК Северная"</t>
  </si>
  <si>
    <t>ИНН 3805728856</t>
  </si>
  <si>
    <t>КПП 380501001</t>
  </si>
  <si>
    <t>Адрес: г. Железногорск-Илимский, 10-й квартал, дом 2, мастерский участок</t>
  </si>
  <si>
    <t>за коммунальные услуги ОДН</t>
  </si>
  <si>
    <t>на содержание имущества</t>
  </si>
  <si>
    <t>Задолженность потребителей на начало года</t>
  </si>
  <si>
    <t>Задолженность потребителей на конец года</t>
  </si>
  <si>
    <t>по МКД, расположенному по адресу: г. Железногорск-Илимский, 10-4</t>
  </si>
  <si>
    <t xml:space="preserve">Установка регистра в 4 подъезде: труба d 50 – 4 м.  </t>
  </si>
  <si>
    <t>Установка окон в подъездах №6,7 (3 шт.)</t>
  </si>
  <si>
    <t>Ремонт оконных откосов в подъездах №6,7 (3 шт.)</t>
  </si>
  <si>
    <t>Врезка стояков ГВС в 3 подъезде: труба d 15 – 1,5 м., вентиль d 15 – 1 шт., ящик-1 шт., шланг-1 шт.</t>
  </si>
  <si>
    <t xml:space="preserve"> за 2018 год</t>
  </si>
  <si>
    <t>ООО УК "Альфа"</t>
  </si>
  <si>
    <t>придомовая территория</t>
  </si>
  <si>
    <t>места общего пользования</t>
  </si>
  <si>
    <t>профилактические осмотры</t>
  </si>
  <si>
    <t>АДС</t>
  </si>
  <si>
    <t>подготовка к зиме</t>
  </si>
  <si>
    <t>управление МКД</t>
  </si>
  <si>
    <t>ремонт тамбуров подъездов 4,7</t>
  </si>
  <si>
    <t>ремонт козырьков над подъездами №2,3,5,6,7</t>
  </si>
  <si>
    <t>песок</t>
  </si>
  <si>
    <t>чернозем</t>
  </si>
  <si>
    <t>кран для полива</t>
  </si>
  <si>
    <t>замена сгонов 10-4-56 (2 шт.)</t>
  </si>
  <si>
    <t>врезка задвижки отопления d50 - 4 шт.</t>
  </si>
  <si>
    <t>изготовление и установка досок для объявлений 7 шт.</t>
  </si>
  <si>
    <t>врезка гребенки хвс 10-4-17</t>
  </si>
  <si>
    <t>установка замков на ИТП 2 шт.</t>
  </si>
  <si>
    <t>установка навесных замков 4 шт.</t>
  </si>
  <si>
    <t>поверка монометров 2 шт.</t>
  </si>
  <si>
    <t xml:space="preserve">герметизация швов </t>
  </si>
  <si>
    <t xml:space="preserve">побелка и окраска тепловых узлов </t>
  </si>
  <si>
    <t>ремонт электроосвещения в подъезде № 4</t>
  </si>
  <si>
    <t>ремонт электроснабжения 10-4-48</t>
  </si>
  <si>
    <t>устройство ограждений палисадника</t>
  </si>
  <si>
    <t>врезка моста радиатора 10-4-24</t>
  </si>
  <si>
    <t>смена вентиля d50 в ИТП  1 шт. хвс</t>
  </si>
  <si>
    <t>смена монометров 2 шт.</t>
  </si>
  <si>
    <t>смена подводки 10-4-49 (труба d15 - 1 метр, d20 - 1 метр)</t>
  </si>
  <si>
    <t>замена вентиля в ИТП 9 шт.</t>
  </si>
  <si>
    <t>смена подводки к радиатору отопления  10-4-6</t>
  </si>
  <si>
    <t>смена подводка к радиатору отопления 10-4-48</t>
  </si>
  <si>
    <t>смена подводки к радиатору отопления 10-4-61</t>
  </si>
  <si>
    <t>смена сборки отопления в подъезде № 6</t>
  </si>
  <si>
    <t>смена сборок отопления в подвале подъезда № 2 (4 шт.)</t>
  </si>
  <si>
    <t>Фактические расходы управляющей организации по выполнению работ (услуг), указанных по стр.3 (РАСХОДЫ)</t>
  </si>
  <si>
    <t>Содержание имущества</t>
  </si>
  <si>
    <t>Текущий ремонт</t>
  </si>
  <si>
    <t>Оплачено собственниками/потребителями всего: (ДОХОДЫ)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</si>
</sst>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1" xfId="0" applyNumberFormat="1" applyFont="1" applyBorder="1"/>
    <xf numFmtId="4" fontId="6" fillId="0" borderId="1" xfId="0" applyNumberFormat="1" applyFont="1" applyBorder="1"/>
    <xf numFmtId="4" fontId="0" fillId="0" borderId="0" xfId="0" applyNumberFormat="1"/>
    <xf numFmtId="4" fontId="1" fillId="0" borderId="1" xfId="0" applyNumberFormat="1" applyFont="1" applyBorder="1"/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3;&#1100;&#1092;&#1072;/&#1057;&#1077;&#1074;&#1077;&#1088;&#1085;&#1072;&#1103;/10-4/&#1090;&#1072;&#1088;&#1080;&#1092;%20&#1087;&#1086;%20&#1084;&#1080;&#1085;&#1080;&#1084;&#1072;&#1083;&#1082;&#1077;-10-4-%20&#1040;&#1083;&#1100;&#1092;&#1072;%20&#1079;&#1072;%202018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 дан"/>
      <sheetName val="расчет числен"/>
      <sheetName val="расчет"/>
      <sheetName val="цены"/>
      <sheetName val="придом террит"/>
      <sheetName val="уборка МОП"/>
      <sheetName val="технич осмотры"/>
      <sheetName val="АДС"/>
      <sheetName val="обработка"/>
      <sheetName val="подготовка к зиме"/>
      <sheetName val="чел-час"/>
      <sheetName val="тек ремонт"/>
    </sheetNames>
    <sheetDataSet>
      <sheetData sheetId="0" refreshError="1"/>
      <sheetData sheetId="1" refreshError="1"/>
      <sheetData sheetId="2">
        <row r="9">
          <cell r="H9">
            <v>197460.81603285039</v>
          </cell>
        </row>
        <row r="17">
          <cell r="H17">
            <v>242622.32906424001</v>
          </cell>
        </row>
        <row r="22">
          <cell r="H22">
            <v>8637.613707179662</v>
          </cell>
        </row>
        <row r="33">
          <cell r="H33">
            <v>23523.854515199997</v>
          </cell>
        </row>
        <row r="38">
          <cell r="H38">
            <v>72827.27562239999</v>
          </cell>
        </row>
        <row r="44">
          <cell r="H44">
            <v>163521.56668256098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31" zoomScale="130" zoomScaleNormal="130" workbookViewId="0">
      <selection activeCell="G1" sqref="G1:I1"/>
    </sheetView>
  </sheetViews>
  <sheetFormatPr defaultRowHeight="15" x14ac:dyDescent="0.25"/>
  <cols>
    <col min="1" max="1" width="9.42578125" customWidth="1"/>
    <col min="8" max="8" width="5.85546875" customWidth="1"/>
    <col min="9" max="9" width="13.140625" customWidth="1"/>
  </cols>
  <sheetData>
    <row r="1" spans="1:9" x14ac:dyDescent="0.25">
      <c r="G1" s="27" t="s">
        <v>19</v>
      </c>
      <c r="H1" s="27"/>
      <c r="I1" s="27"/>
    </row>
    <row r="2" spans="1:9" x14ac:dyDescent="0.25">
      <c r="G2" s="27" t="s">
        <v>20</v>
      </c>
      <c r="H2" s="27"/>
      <c r="I2" s="27"/>
    </row>
    <row r="3" spans="1:9" x14ac:dyDescent="0.25">
      <c r="G3" s="27" t="s">
        <v>21</v>
      </c>
      <c r="H3" s="27"/>
      <c r="I3" s="27"/>
    </row>
    <row r="4" spans="1:9" ht="30.75" customHeight="1" x14ac:dyDescent="0.25">
      <c r="F4" s="28" t="s">
        <v>22</v>
      </c>
      <c r="G4" s="28"/>
      <c r="H4" s="28"/>
      <c r="I4" s="28"/>
    </row>
    <row r="5" spans="1:9" x14ac:dyDescent="0.25">
      <c r="A5" s="29" t="s">
        <v>0</v>
      </c>
      <c r="B5" s="29"/>
      <c r="C5" s="29"/>
      <c r="D5" s="29"/>
      <c r="E5" s="29"/>
      <c r="F5" s="29"/>
      <c r="G5" s="29"/>
      <c r="H5" s="29"/>
      <c r="I5" s="29"/>
    </row>
    <row r="6" spans="1:9" x14ac:dyDescent="0.25">
      <c r="A6" s="24" t="s">
        <v>1</v>
      </c>
      <c r="B6" s="25"/>
      <c r="C6" s="25"/>
      <c r="D6" s="25"/>
      <c r="E6" s="25"/>
      <c r="F6" s="25"/>
      <c r="G6" s="25"/>
      <c r="H6" s="25"/>
      <c r="I6" s="25"/>
    </row>
    <row r="7" spans="1:9" x14ac:dyDescent="0.25">
      <c r="A7" s="24" t="s">
        <v>18</v>
      </c>
      <c r="B7" s="25"/>
      <c r="C7" s="25"/>
      <c r="D7" s="25"/>
      <c r="E7" s="25"/>
      <c r="F7" s="25"/>
      <c r="G7" s="25"/>
      <c r="H7" s="25"/>
      <c r="I7" s="25"/>
    </row>
    <row r="8" spans="1:9" x14ac:dyDescent="0.25">
      <c r="A8" s="25" t="s">
        <v>27</v>
      </c>
      <c r="B8" s="25"/>
      <c r="C8" s="25"/>
      <c r="D8" s="25"/>
      <c r="E8" s="25"/>
      <c r="F8" s="25"/>
      <c r="G8" s="25"/>
      <c r="H8" s="25"/>
      <c r="I8" s="25"/>
    </row>
    <row r="10" spans="1:9" x14ac:dyDescent="0.25">
      <c r="A10" s="1" t="s">
        <v>6</v>
      </c>
      <c r="B10" s="26" t="s">
        <v>5</v>
      </c>
      <c r="C10" s="26"/>
      <c r="D10" s="26"/>
      <c r="E10" s="26"/>
      <c r="F10" s="26"/>
      <c r="G10" s="26"/>
      <c r="H10" s="26"/>
      <c r="I10" s="1" t="s">
        <v>7</v>
      </c>
    </row>
    <row r="11" spans="1:9" x14ac:dyDescent="0.25">
      <c r="A11" s="23" t="s">
        <v>8</v>
      </c>
      <c r="B11" s="23"/>
      <c r="C11" s="23"/>
      <c r="D11" s="23"/>
      <c r="E11" s="23"/>
      <c r="F11" s="23"/>
      <c r="G11" s="23"/>
      <c r="H11" s="23"/>
      <c r="I11" s="23"/>
    </row>
    <row r="12" spans="1:9" x14ac:dyDescent="0.25">
      <c r="A12" s="9">
        <v>1</v>
      </c>
      <c r="B12" s="17" t="s">
        <v>2</v>
      </c>
      <c r="C12" s="17"/>
      <c r="D12" s="17"/>
      <c r="E12" s="17"/>
      <c r="F12" s="17"/>
      <c r="G12" s="17"/>
      <c r="H12" s="17"/>
      <c r="I12" s="5">
        <v>0</v>
      </c>
    </row>
    <row r="13" spans="1:9" ht="30.75" customHeight="1" x14ac:dyDescent="0.25">
      <c r="A13" s="9">
        <v>2</v>
      </c>
      <c r="B13" s="17" t="s">
        <v>11</v>
      </c>
      <c r="C13" s="17"/>
      <c r="D13" s="17"/>
      <c r="E13" s="17"/>
      <c r="F13" s="17"/>
      <c r="G13" s="17"/>
      <c r="H13" s="17"/>
      <c r="I13" s="5">
        <f>I15+I16</f>
        <v>131819.44</v>
      </c>
    </row>
    <row r="14" spans="1:9" x14ac:dyDescent="0.25">
      <c r="A14" s="8"/>
      <c r="B14" s="19" t="s">
        <v>10</v>
      </c>
      <c r="C14" s="19"/>
      <c r="D14" s="19"/>
      <c r="E14" s="19"/>
      <c r="F14" s="19"/>
      <c r="G14" s="19"/>
      <c r="H14" s="19"/>
      <c r="I14" s="5"/>
    </row>
    <row r="15" spans="1:9" ht="15" customHeight="1" x14ac:dyDescent="0.25">
      <c r="A15" s="8"/>
      <c r="B15" s="14" t="s">
        <v>12</v>
      </c>
      <c r="C15" s="15"/>
      <c r="D15" s="15"/>
      <c r="E15" s="15"/>
      <c r="F15" s="15"/>
      <c r="G15" s="15"/>
      <c r="H15" s="16"/>
      <c r="I15" s="5">
        <v>94646.98</v>
      </c>
    </row>
    <row r="16" spans="1:9" x14ac:dyDescent="0.25">
      <c r="A16" s="8"/>
      <c r="B16" s="14" t="s">
        <v>13</v>
      </c>
      <c r="C16" s="15"/>
      <c r="D16" s="15"/>
      <c r="E16" s="15"/>
      <c r="F16" s="15"/>
      <c r="G16" s="15"/>
      <c r="H16" s="16"/>
      <c r="I16" s="5">
        <v>37172.46</v>
      </c>
    </row>
    <row r="17" spans="1:9" x14ac:dyDescent="0.25">
      <c r="A17" s="9">
        <v>3</v>
      </c>
      <c r="B17" s="17" t="s">
        <v>9</v>
      </c>
      <c r="C17" s="17"/>
      <c r="D17" s="17"/>
      <c r="E17" s="17"/>
      <c r="F17" s="17"/>
      <c r="G17" s="17"/>
      <c r="H17" s="17"/>
      <c r="I17" s="5">
        <f>SUM(I19:I23)</f>
        <v>138619.97999999998</v>
      </c>
    </row>
    <row r="18" spans="1:9" x14ac:dyDescent="0.25">
      <c r="A18" s="8"/>
      <c r="B18" s="19" t="s">
        <v>10</v>
      </c>
      <c r="C18" s="19"/>
      <c r="D18" s="19"/>
      <c r="E18" s="19"/>
      <c r="F18" s="19"/>
      <c r="G18" s="19"/>
      <c r="H18" s="19"/>
      <c r="I18" s="5"/>
    </row>
    <row r="19" spans="1:9" x14ac:dyDescent="0.25">
      <c r="A19" s="8"/>
      <c r="B19" s="14" t="s">
        <v>24</v>
      </c>
      <c r="C19" s="15"/>
      <c r="D19" s="15"/>
      <c r="E19" s="15"/>
      <c r="F19" s="15"/>
      <c r="G19" s="15"/>
      <c r="H19" s="16"/>
      <c r="I19" s="5">
        <f>I15</f>
        <v>94646.98</v>
      </c>
    </row>
    <row r="20" spans="1:9" x14ac:dyDescent="0.25">
      <c r="A20" s="8"/>
      <c r="B20" s="14" t="s">
        <v>28</v>
      </c>
      <c r="C20" s="15"/>
      <c r="D20" s="15"/>
      <c r="E20" s="15"/>
      <c r="F20" s="15"/>
      <c r="G20" s="15"/>
      <c r="H20" s="16"/>
      <c r="I20" s="5">
        <v>6350</v>
      </c>
    </row>
    <row r="21" spans="1:9" ht="30" customHeight="1" x14ac:dyDescent="0.25">
      <c r="A21" s="8"/>
      <c r="B21" s="20" t="s">
        <v>31</v>
      </c>
      <c r="C21" s="21"/>
      <c r="D21" s="21"/>
      <c r="E21" s="21"/>
      <c r="F21" s="21"/>
      <c r="G21" s="21"/>
      <c r="H21" s="22"/>
      <c r="I21" s="5">
        <v>2673</v>
      </c>
    </row>
    <row r="22" spans="1:9" ht="15" customHeight="1" x14ac:dyDescent="0.25">
      <c r="A22" s="8"/>
      <c r="B22" s="20" t="s">
        <v>29</v>
      </c>
      <c r="C22" s="21"/>
      <c r="D22" s="21"/>
      <c r="E22" s="21"/>
      <c r="F22" s="21"/>
      <c r="G22" s="21"/>
      <c r="H22" s="22"/>
      <c r="I22" s="5">
        <v>28000</v>
      </c>
    </row>
    <row r="23" spans="1:9" ht="15" customHeight="1" x14ac:dyDescent="0.25">
      <c r="A23" s="8"/>
      <c r="B23" s="14" t="s">
        <v>30</v>
      </c>
      <c r="C23" s="15"/>
      <c r="D23" s="15"/>
      <c r="E23" s="15"/>
      <c r="F23" s="15"/>
      <c r="G23" s="15"/>
      <c r="H23" s="16"/>
      <c r="I23" s="5">
        <v>6950</v>
      </c>
    </row>
    <row r="24" spans="1:9" ht="30" customHeight="1" x14ac:dyDescent="0.25">
      <c r="A24" s="9">
        <v>4</v>
      </c>
      <c r="B24" s="17" t="s">
        <v>3</v>
      </c>
      <c r="C24" s="17"/>
      <c r="D24" s="17"/>
      <c r="E24" s="17"/>
      <c r="F24" s="17"/>
      <c r="G24" s="17"/>
      <c r="H24" s="17"/>
      <c r="I24" s="5">
        <f>I12+I13-I17</f>
        <v>-6800.539999999979</v>
      </c>
    </row>
    <row r="25" spans="1:9" ht="30.75" customHeight="1" x14ac:dyDescent="0.25">
      <c r="A25" s="9">
        <v>5</v>
      </c>
      <c r="B25" s="17" t="s">
        <v>17</v>
      </c>
      <c r="C25" s="17"/>
      <c r="D25" s="17"/>
      <c r="E25" s="17"/>
      <c r="F25" s="17"/>
      <c r="G25" s="17"/>
      <c r="H25" s="17"/>
      <c r="I25" s="5">
        <f>I17</f>
        <v>138619.97999999998</v>
      </c>
    </row>
    <row r="26" spans="1:9" ht="30" customHeight="1" x14ac:dyDescent="0.25">
      <c r="A26" s="9">
        <v>6</v>
      </c>
      <c r="B26" s="17" t="s">
        <v>14</v>
      </c>
      <c r="C26" s="17"/>
      <c r="D26" s="17"/>
      <c r="E26" s="17"/>
      <c r="F26" s="17"/>
      <c r="G26" s="17"/>
      <c r="H26" s="17"/>
      <c r="I26" s="5">
        <v>0</v>
      </c>
    </row>
    <row r="27" spans="1:9" x14ac:dyDescent="0.25">
      <c r="A27" s="23" t="s">
        <v>4</v>
      </c>
      <c r="B27" s="23"/>
      <c r="C27" s="23"/>
      <c r="D27" s="23"/>
      <c r="E27" s="23"/>
      <c r="F27" s="23"/>
      <c r="G27" s="23"/>
      <c r="H27" s="23"/>
      <c r="I27" s="23"/>
    </row>
    <row r="28" spans="1:9" ht="27.75" customHeight="1" x14ac:dyDescent="0.25">
      <c r="A28" s="9">
        <v>7</v>
      </c>
      <c r="B28" s="17" t="s">
        <v>25</v>
      </c>
      <c r="C28" s="17"/>
      <c r="D28" s="17"/>
      <c r="E28" s="17"/>
      <c r="F28" s="17"/>
      <c r="G28" s="17"/>
      <c r="H28" s="17"/>
      <c r="I28" s="5">
        <v>0</v>
      </c>
    </row>
    <row r="29" spans="1:9" x14ac:dyDescent="0.25">
      <c r="A29" s="9">
        <v>8</v>
      </c>
      <c r="B29" s="17" t="s">
        <v>15</v>
      </c>
      <c r="C29" s="17"/>
      <c r="D29" s="17"/>
      <c r="E29" s="17"/>
      <c r="F29" s="17"/>
      <c r="G29" s="17"/>
      <c r="H29" s="17"/>
      <c r="I29" s="5">
        <f>I31+I32+I33</f>
        <v>131819.44</v>
      </c>
    </row>
    <row r="30" spans="1:9" x14ac:dyDescent="0.25">
      <c r="A30" s="8"/>
      <c r="B30" s="19" t="s">
        <v>10</v>
      </c>
      <c r="C30" s="19"/>
      <c r="D30" s="19"/>
      <c r="E30" s="19"/>
      <c r="F30" s="19"/>
      <c r="G30" s="19"/>
      <c r="H30" s="19"/>
      <c r="I30" s="5"/>
    </row>
    <row r="31" spans="1:9" ht="15" customHeight="1" x14ac:dyDescent="0.25">
      <c r="A31" s="8"/>
      <c r="B31" s="14" t="s">
        <v>12</v>
      </c>
      <c r="C31" s="15"/>
      <c r="D31" s="15"/>
      <c r="E31" s="15"/>
      <c r="F31" s="15"/>
      <c r="G31" s="15"/>
      <c r="H31" s="16"/>
      <c r="I31" s="5">
        <v>94646.98</v>
      </c>
    </row>
    <row r="32" spans="1:9" x14ac:dyDescent="0.25">
      <c r="A32" s="8"/>
      <c r="B32" s="14" t="s">
        <v>13</v>
      </c>
      <c r="C32" s="15"/>
      <c r="D32" s="15"/>
      <c r="E32" s="15"/>
      <c r="F32" s="15"/>
      <c r="G32" s="15"/>
      <c r="H32" s="16"/>
      <c r="I32" s="5">
        <v>37172.46</v>
      </c>
    </row>
    <row r="33" spans="1:9" hidden="1" x14ac:dyDescent="0.25">
      <c r="A33" s="8"/>
      <c r="B33" s="14" t="s">
        <v>23</v>
      </c>
      <c r="C33" s="15"/>
      <c r="D33" s="15"/>
      <c r="E33" s="15"/>
      <c r="F33" s="15"/>
      <c r="G33" s="15"/>
      <c r="H33" s="16"/>
      <c r="I33" s="5"/>
    </row>
    <row r="34" spans="1:9" x14ac:dyDescent="0.25">
      <c r="A34" s="9">
        <v>9</v>
      </c>
      <c r="B34" s="17" t="s">
        <v>16</v>
      </c>
      <c r="C34" s="17"/>
      <c r="D34" s="17"/>
      <c r="E34" s="17"/>
      <c r="F34" s="17"/>
      <c r="G34" s="17"/>
      <c r="H34" s="17"/>
      <c r="I34" s="5">
        <f>I36+I37+I38</f>
        <v>55592.54</v>
      </c>
    </row>
    <row r="35" spans="1:9" x14ac:dyDescent="0.25">
      <c r="A35" s="8"/>
      <c r="B35" s="19" t="s">
        <v>10</v>
      </c>
      <c r="C35" s="19"/>
      <c r="D35" s="19"/>
      <c r="E35" s="19"/>
      <c r="F35" s="19"/>
      <c r="G35" s="19"/>
      <c r="H35" s="19"/>
      <c r="I35" s="5"/>
    </row>
    <row r="36" spans="1:9" ht="15" customHeight="1" x14ac:dyDescent="0.25">
      <c r="A36" s="8"/>
      <c r="B36" s="14" t="s">
        <v>12</v>
      </c>
      <c r="C36" s="15"/>
      <c r="D36" s="15"/>
      <c r="E36" s="15"/>
      <c r="F36" s="15"/>
      <c r="G36" s="15"/>
      <c r="H36" s="16"/>
      <c r="I36" s="5">
        <v>39915.71</v>
      </c>
    </row>
    <row r="37" spans="1:9" x14ac:dyDescent="0.25">
      <c r="A37" s="8"/>
      <c r="B37" s="14" t="s">
        <v>13</v>
      </c>
      <c r="C37" s="15"/>
      <c r="D37" s="15"/>
      <c r="E37" s="15"/>
      <c r="F37" s="15"/>
      <c r="G37" s="15"/>
      <c r="H37" s="16"/>
      <c r="I37" s="5">
        <v>15676.83</v>
      </c>
    </row>
    <row r="38" spans="1:9" ht="16.5" hidden="1" customHeight="1" x14ac:dyDescent="0.25">
      <c r="A38" s="8"/>
      <c r="B38" s="14" t="s">
        <v>23</v>
      </c>
      <c r="C38" s="15"/>
      <c r="D38" s="15"/>
      <c r="E38" s="15"/>
      <c r="F38" s="15"/>
      <c r="G38" s="15"/>
      <c r="H38" s="16"/>
      <c r="I38" s="5"/>
    </row>
    <row r="39" spans="1:9" ht="29.25" customHeight="1" x14ac:dyDescent="0.25">
      <c r="A39" s="9">
        <v>10</v>
      </c>
      <c r="B39" s="17" t="s">
        <v>26</v>
      </c>
      <c r="C39" s="17"/>
      <c r="D39" s="17"/>
      <c r="E39" s="17"/>
      <c r="F39" s="17"/>
      <c r="G39" s="17"/>
      <c r="H39" s="17"/>
      <c r="I39" s="5">
        <f>I29-I34</f>
        <v>76226.899999999994</v>
      </c>
    </row>
    <row r="40" spans="1:9" x14ac:dyDescent="0.25">
      <c r="A40" s="3"/>
      <c r="B40" s="4"/>
      <c r="C40" s="4"/>
      <c r="D40" s="4"/>
      <c r="E40" s="4"/>
      <c r="F40" s="4"/>
      <c r="G40" s="4"/>
      <c r="H40" s="4"/>
      <c r="I40" s="2"/>
    </row>
    <row r="42" spans="1:9" ht="13.5" customHeight="1" x14ac:dyDescent="0.25"/>
    <row r="43" spans="1:9" hidden="1" x14ac:dyDescent="0.25"/>
    <row r="44" spans="1:9" hidden="1" x14ac:dyDescent="0.25"/>
    <row r="45" spans="1:9" ht="13.5" customHeight="1" x14ac:dyDescent="0.25">
      <c r="A45" s="18"/>
      <c r="B45" s="18"/>
      <c r="C45" s="18"/>
      <c r="D45" s="18"/>
      <c r="E45" s="18"/>
      <c r="F45" s="18"/>
      <c r="G45" s="18"/>
      <c r="H45" s="18"/>
      <c r="I45" s="18"/>
    </row>
  </sheetData>
  <mergeCells count="39">
    <mergeCell ref="A6:I6"/>
    <mergeCell ref="G1:I1"/>
    <mergeCell ref="G2:I2"/>
    <mergeCell ref="G3:I3"/>
    <mergeCell ref="F4:I4"/>
    <mergeCell ref="A5:I5"/>
    <mergeCell ref="B19:H19"/>
    <mergeCell ref="A7:I7"/>
    <mergeCell ref="A8:I8"/>
    <mergeCell ref="B10:H10"/>
    <mergeCell ref="A11:I11"/>
    <mergeCell ref="B12:H12"/>
    <mergeCell ref="B13:H13"/>
    <mergeCell ref="B14:H14"/>
    <mergeCell ref="B15:H15"/>
    <mergeCell ref="B16:H16"/>
    <mergeCell ref="B17:H17"/>
    <mergeCell ref="B18:H18"/>
    <mergeCell ref="B31:H31"/>
    <mergeCell ref="B20:H20"/>
    <mergeCell ref="B21:H21"/>
    <mergeCell ref="B22:H22"/>
    <mergeCell ref="B23:H23"/>
    <mergeCell ref="B24:H24"/>
    <mergeCell ref="B25:H25"/>
    <mergeCell ref="B26:H26"/>
    <mergeCell ref="A27:I27"/>
    <mergeCell ref="B28:H28"/>
    <mergeCell ref="B29:H29"/>
    <mergeCell ref="B30:H30"/>
    <mergeCell ref="B38:H38"/>
    <mergeCell ref="B39:H39"/>
    <mergeCell ref="A45:I45"/>
    <mergeCell ref="B32:H32"/>
    <mergeCell ref="B33:H33"/>
    <mergeCell ref="B34:H34"/>
    <mergeCell ref="B35:H35"/>
    <mergeCell ref="B36:H36"/>
    <mergeCell ref="B37:H37"/>
  </mergeCells>
  <printOptions gridLine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topLeftCell="A4" zoomScale="130" zoomScaleNormal="130" workbookViewId="0">
      <selection activeCell="B67" sqref="B67:H67"/>
    </sheetView>
  </sheetViews>
  <sheetFormatPr defaultRowHeight="15" x14ac:dyDescent="0.25"/>
  <cols>
    <col min="1" max="1" width="9.42578125" customWidth="1"/>
    <col min="8" max="8" width="9" customWidth="1"/>
    <col min="9" max="9" width="13.140625" customWidth="1"/>
  </cols>
  <sheetData>
    <row r="1" spans="1:9" x14ac:dyDescent="0.25">
      <c r="G1" s="27" t="s">
        <v>33</v>
      </c>
      <c r="H1" s="27"/>
      <c r="I1" s="27"/>
    </row>
    <row r="2" spans="1:9" x14ac:dyDescent="0.25">
      <c r="G2" s="27" t="s">
        <v>20</v>
      </c>
      <c r="H2" s="27"/>
      <c r="I2" s="27"/>
    </row>
    <row r="3" spans="1:9" x14ac:dyDescent="0.25">
      <c r="G3" s="27" t="s">
        <v>21</v>
      </c>
      <c r="H3" s="27"/>
      <c r="I3" s="27"/>
    </row>
    <row r="4" spans="1:9" ht="30.75" customHeight="1" x14ac:dyDescent="0.25">
      <c r="F4" s="28" t="s">
        <v>22</v>
      </c>
      <c r="G4" s="28"/>
      <c r="H4" s="28"/>
      <c r="I4" s="28"/>
    </row>
    <row r="5" spans="1:9" x14ac:dyDescent="0.25">
      <c r="A5" s="29" t="s">
        <v>0</v>
      </c>
      <c r="B5" s="29"/>
      <c r="C5" s="29"/>
      <c r="D5" s="29"/>
      <c r="E5" s="29"/>
      <c r="F5" s="29"/>
      <c r="G5" s="29"/>
      <c r="H5" s="29"/>
      <c r="I5" s="29"/>
    </row>
    <row r="6" spans="1:9" x14ac:dyDescent="0.25">
      <c r="A6" s="24" t="s">
        <v>1</v>
      </c>
      <c r="B6" s="25"/>
      <c r="C6" s="25"/>
      <c r="D6" s="25"/>
      <c r="E6" s="25"/>
      <c r="F6" s="25"/>
      <c r="G6" s="25"/>
      <c r="H6" s="25"/>
      <c r="I6" s="25"/>
    </row>
    <row r="7" spans="1:9" x14ac:dyDescent="0.25">
      <c r="A7" s="24" t="s">
        <v>32</v>
      </c>
      <c r="B7" s="25"/>
      <c r="C7" s="25"/>
      <c r="D7" s="25"/>
      <c r="E7" s="25"/>
      <c r="F7" s="25"/>
      <c r="G7" s="25"/>
      <c r="H7" s="25"/>
      <c r="I7" s="25"/>
    </row>
    <row r="8" spans="1:9" x14ac:dyDescent="0.25">
      <c r="A8" s="25" t="s">
        <v>27</v>
      </c>
      <c r="B8" s="25"/>
      <c r="C8" s="25"/>
      <c r="D8" s="25"/>
      <c r="E8" s="25"/>
      <c r="F8" s="25"/>
      <c r="G8" s="25"/>
      <c r="H8" s="25"/>
      <c r="I8" s="25"/>
    </row>
    <row r="10" spans="1:9" x14ac:dyDescent="0.25">
      <c r="A10" s="1" t="s">
        <v>6</v>
      </c>
      <c r="B10" s="26" t="s">
        <v>5</v>
      </c>
      <c r="C10" s="26"/>
      <c r="D10" s="26"/>
      <c r="E10" s="26"/>
      <c r="F10" s="26"/>
      <c r="G10" s="26"/>
      <c r="H10" s="26"/>
      <c r="I10" s="1" t="s">
        <v>7</v>
      </c>
    </row>
    <row r="11" spans="1:9" x14ac:dyDescent="0.25">
      <c r="A11" s="23" t="s">
        <v>8</v>
      </c>
      <c r="B11" s="23"/>
      <c r="C11" s="23"/>
      <c r="D11" s="23"/>
      <c r="E11" s="23"/>
      <c r="F11" s="23"/>
      <c r="G11" s="23"/>
      <c r="H11" s="23"/>
      <c r="I11" s="23"/>
    </row>
    <row r="12" spans="1:9" x14ac:dyDescent="0.25">
      <c r="A12" s="7">
        <v>1</v>
      </c>
      <c r="B12" s="17" t="s">
        <v>2</v>
      </c>
      <c r="C12" s="17"/>
      <c r="D12" s="17"/>
      <c r="E12" s="17"/>
      <c r="F12" s="17"/>
      <c r="G12" s="17"/>
      <c r="H12" s="17"/>
      <c r="I12" s="11">
        <f>'10-4_2017 '!I24</f>
        <v>-6800.539999999979</v>
      </c>
    </row>
    <row r="13" spans="1:9" ht="30.75" customHeight="1" x14ac:dyDescent="0.25">
      <c r="A13" s="7">
        <v>2</v>
      </c>
      <c r="B13" s="17" t="s">
        <v>11</v>
      </c>
      <c r="C13" s="17"/>
      <c r="D13" s="17"/>
      <c r="E13" s="17"/>
      <c r="F13" s="17"/>
      <c r="G13" s="17"/>
      <c r="H13" s="17"/>
      <c r="I13" s="5">
        <f>I15+I16</f>
        <v>790916.64</v>
      </c>
    </row>
    <row r="14" spans="1:9" x14ac:dyDescent="0.25">
      <c r="A14" s="6"/>
      <c r="B14" s="19" t="s">
        <v>10</v>
      </c>
      <c r="C14" s="19"/>
      <c r="D14" s="19"/>
      <c r="E14" s="19"/>
      <c r="F14" s="19"/>
      <c r="G14" s="19"/>
      <c r="H14" s="19"/>
      <c r="I14" s="5"/>
    </row>
    <row r="15" spans="1:9" ht="15" customHeight="1" x14ac:dyDescent="0.25">
      <c r="A15" s="6"/>
      <c r="B15" s="14" t="s">
        <v>12</v>
      </c>
      <c r="C15" s="15"/>
      <c r="D15" s="15"/>
      <c r="E15" s="15"/>
      <c r="F15" s="15"/>
      <c r="G15" s="15"/>
      <c r="H15" s="16"/>
      <c r="I15" s="5">
        <v>567881.88</v>
      </c>
    </row>
    <row r="16" spans="1:9" x14ac:dyDescent="0.25">
      <c r="A16" s="6"/>
      <c r="B16" s="14" t="s">
        <v>13</v>
      </c>
      <c r="C16" s="15"/>
      <c r="D16" s="15"/>
      <c r="E16" s="15"/>
      <c r="F16" s="15"/>
      <c r="G16" s="15"/>
      <c r="H16" s="16"/>
      <c r="I16" s="5">
        <v>223034.76</v>
      </c>
    </row>
    <row r="17" spans="1:10" x14ac:dyDescent="0.25">
      <c r="A17" s="7">
        <v>3</v>
      </c>
      <c r="B17" s="17" t="s">
        <v>9</v>
      </c>
      <c r="C17" s="17"/>
      <c r="D17" s="17"/>
      <c r="E17" s="17"/>
      <c r="F17" s="17"/>
      <c r="G17" s="17"/>
      <c r="H17" s="17"/>
      <c r="I17" s="13">
        <f>I19+I26</f>
        <v>814935.33562443103</v>
      </c>
    </row>
    <row r="18" spans="1:10" x14ac:dyDescent="0.25">
      <c r="A18" s="6"/>
      <c r="B18" s="19" t="s">
        <v>10</v>
      </c>
      <c r="C18" s="19"/>
      <c r="D18" s="19"/>
      <c r="E18" s="19"/>
      <c r="F18" s="19"/>
      <c r="G18" s="19"/>
      <c r="H18" s="19"/>
      <c r="I18" s="5"/>
    </row>
    <row r="19" spans="1:10" x14ac:dyDescent="0.25">
      <c r="A19" s="6"/>
      <c r="B19" s="30" t="s">
        <v>68</v>
      </c>
      <c r="C19" s="31"/>
      <c r="D19" s="31"/>
      <c r="E19" s="31"/>
      <c r="F19" s="31"/>
      <c r="G19" s="31"/>
      <c r="H19" s="32"/>
      <c r="I19" s="13">
        <f>SUM(I20:I25)</f>
        <v>708593.45562443102</v>
      </c>
    </row>
    <row r="20" spans="1:10" x14ac:dyDescent="0.25">
      <c r="A20" s="8"/>
      <c r="B20" s="14" t="s">
        <v>34</v>
      </c>
      <c r="C20" s="15"/>
      <c r="D20" s="15"/>
      <c r="E20" s="15"/>
      <c r="F20" s="15"/>
      <c r="G20" s="15"/>
      <c r="H20" s="16"/>
      <c r="I20" s="5">
        <f>[1]расчет!$H$9</f>
        <v>197460.81603285039</v>
      </c>
      <c r="J20" s="12"/>
    </row>
    <row r="21" spans="1:10" x14ac:dyDescent="0.25">
      <c r="A21" s="8"/>
      <c r="B21" s="14" t="s">
        <v>35</v>
      </c>
      <c r="C21" s="15"/>
      <c r="D21" s="15"/>
      <c r="E21" s="15"/>
      <c r="F21" s="15"/>
      <c r="G21" s="15"/>
      <c r="H21" s="16"/>
      <c r="I21" s="5">
        <f>[1]расчет!$H$17</f>
        <v>242622.32906424001</v>
      </c>
      <c r="J21" s="12"/>
    </row>
    <row r="22" spans="1:10" x14ac:dyDescent="0.25">
      <c r="A22" s="8"/>
      <c r="B22" s="14" t="s">
        <v>36</v>
      </c>
      <c r="C22" s="15"/>
      <c r="D22" s="15"/>
      <c r="E22" s="15"/>
      <c r="F22" s="15"/>
      <c r="G22" s="15"/>
      <c r="H22" s="16"/>
      <c r="I22" s="5">
        <f>[1]расчет!$H$22</f>
        <v>8637.613707179662</v>
      </c>
      <c r="J22" s="12"/>
    </row>
    <row r="23" spans="1:10" x14ac:dyDescent="0.25">
      <c r="A23" s="8"/>
      <c r="B23" s="14" t="s">
        <v>37</v>
      </c>
      <c r="C23" s="15"/>
      <c r="D23" s="15"/>
      <c r="E23" s="15"/>
      <c r="F23" s="15"/>
      <c r="G23" s="15"/>
      <c r="H23" s="16"/>
      <c r="I23" s="5">
        <f>[1]расчет!$H$33</f>
        <v>23523.854515199997</v>
      </c>
      <c r="J23" s="12"/>
    </row>
    <row r="24" spans="1:10" x14ac:dyDescent="0.25">
      <c r="A24" s="8"/>
      <c r="B24" s="14" t="s">
        <v>38</v>
      </c>
      <c r="C24" s="15"/>
      <c r="D24" s="15"/>
      <c r="E24" s="15"/>
      <c r="F24" s="15"/>
      <c r="G24" s="15"/>
      <c r="H24" s="16"/>
      <c r="I24" s="5">
        <f>[1]расчет!$H$38</f>
        <v>72827.27562239999</v>
      </c>
      <c r="J24" s="12"/>
    </row>
    <row r="25" spans="1:10" x14ac:dyDescent="0.25">
      <c r="A25" s="8"/>
      <c r="B25" s="14" t="s">
        <v>39</v>
      </c>
      <c r="C25" s="15"/>
      <c r="D25" s="15"/>
      <c r="E25" s="15"/>
      <c r="F25" s="15"/>
      <c r="G25" s="15"/>
      <c r="H25" s="16"/>
      <c r="I25" s="5">
        <f>[1]расчет!$H$44</f>
        <v>163521.56668256098</v>
      </c>
      <c r="J25" s="12"/>
    </row>
    <row r="26" spans="1:10" x14ac:dyDescent="0.25">
      <c r="A26" s="8"/>
      <c r="B26" s="30" t="s">
        <v>69</v>
      </c>
      <c r="C26" s="31"/>
      <c r="D26" s="31"/>
      <c r="E26" s="31"/>
      <c r="F26" s="31"/>
      <c r="G26" s="31"/>
      <c r="H26" s="32"/>
      <c r="I26" s="13">
        <f>SUM(I27:I53)</f>
        <v>106341.88</v>
      </c>
    </row>
    <row r="27" spans="1:10" x14ac:dyDescent="0.25">
      <c r="A27" s="6"/>
      <c r="B27" s="14" t="s">
        <v>41</v>
      </c>
      <c r="C27" s="15"/>
      <c r="D27" s="15"/>
      <c r="E27" s="15"/>
      <c r="F27" s="15"/>
      <c r="G27" s="15"/>
      <c r="H27" s="16"/>
      <c r="I27" s="11">
        <v>11322</v>
      </c>
    </row>
    <row r="28" spans="1:10" ht="18.75" customHeight="1" x14ac:dyDescent="0.25">
      <c r="A28" s="6"/>
      <c r="B28" s="20" t="s">
        <v>40</v>
      </c>
      <c r="C28" s="21"/>
      <c r="D28" s="21"/>
      <c r="E28" s="21"/>
      <c r="F28" s="21"/>
      <c r="G28" s="21"/>
      <c r="H28" s="22"/>
      <c r="I28" s="11">
        <v>9890.56</v>
      </c>
    </row>
    <row r="29" spans="1:10" ht="18.75" customHeight="1" x14ac:dyDescent="0.25">
      <c r="A29" s="8"/>
      <c r="B29" s="20" t="s">
        <v>53</v>
      </c>
      <c r="C29" s="21"/>
      <c r="D29" s="21"/>
      <c r="E29" s="21"/>
      <c r="F29" s="21"/>
      <c r="G29" s="21"/>
      <c r="H29" s="22"/>
      <c r="I29" s="11">
        <v>9074</v>
      </c>
    </row>
    <row r="30" spans="1:10" ht="18.75" customHeight="1" x14ac:dyDescent="0.25">
      <c r="A30" s="8"/>
      <c r="B30" s="20" t="s">
        <v>52</v>
      </c>
      <c r="C30" s="21"/>
      <c r="D30" s="21"/>
      <c r="E30" s="21"/>
      <c r="F30" s="21"/>
      <c r="G30" s="21"/>
      <c r="H30" s="22"/>
      <c r="I30" s="11">
        <v>5085</v>
      </c>
    </row>
    <row r="31" spans="1:10" ht="18.75" customHeight="1" x14ac:dyDescent="0.25">
      <c r="A31" s="8"/>
      <c r="B31" s="20" t="s">
        <v>48</v>
      </c>
      <c r="C31" s="21"/>
      <c r="D31" s="21"/>
      <c r="E31" s="21"/>
      <c r="F31" s="21"/>
      <c r="G31" s="21"/>
      <c r="H31" s="22"/>
      <c r="I31" s="10">
        <v>1518</v>
      </c>
    </row>
    <row r="32" spans="1:10" ht="18.75" customHeight="1" x14ac:dyDescent="0.25">
      <c r="A32" s="8"/>
      <c r="B32" s="20" t="s">
        <v>57</v>
      </c>
      <c r="C32" s="21"/>
      <c r="D32" s="21"/>
      <c r="E32" s="21"/>
      <c r="F32" s="21"/>
      <c r="G32" s="21"/>
      <c r="H32" s="22"/>
      <c r="I32" s="10">
        <v>1331</v>
      </c>
    </row>
    <row r="33" spans="1:9" ht="18.75" customHeight="1" x14ac:dyDescent="0.25">
      <c r="A33" s="8"/>
      <c r="B33" s="20" t="s">
        <v>64</v>
      </c>
      <c r="C33" s="21"/>
      <c r="D33" s="21"/>
      <c r="E33" s="21"/>
      <c r="F33" s="21"/>
      <c r="G33" s="21"/>
      <c r="H33" s="22"/>
      <c r="I33" s="11">
        <v>1433</v>
      </c>
    </row>
    <row r="34" spans="1:9" ht="17.25" customHeight="1" x14ac:dyDescent="0.25">
      <c r="A34" s="8"/>
      <c r="B34" s="20" t="s">
        <v>63</v>
      </c>
      <c r="C34" s="21"/>
      <c r="D34" s="21"/>
      <c r="E34" s="21"/>
      <c r="F34" s="21"/>
      <c r="G34" s="21"/>
      <c r="H34" s="22"/>
      <c r="I34" s="11">
        <v>1224</v>
      </c>
    </row>
    <row r="35" spans="1:9" ht="18.75" customHeight="1" x14ac:dyDescent="0.25">
      <c r="A35" s="8"/>
      <c r="B35" s="20" t="s">
        <v>47</v>
      </c>
      <c r="C35" s="21"/>
      <c r="D35" s="21"/>
      <c r="E35" s="21"/>
      <c r="F35" s="21"/>
      <c r="G35" s="21"/>
      <c r="H35" s="22"/>
      <c r="I35" s="11">
        <v>4860</v>
      </c>
    </row>
    <row r="36" spans="1:9" ht="18.75" customHeight="1" x14ac:dyDescent="0.25">
      <c r="A36" s="8"/>
      <c r="B36" s="20" t="s">
        <v>66</v>
      </c>
      <c r="C36" s="21"/>
      <c r="D36" s="21"/>
      <c r="E36" s="21"/>
      <c r="F36" s="21"/>
      <c r="G36" s="21"/>
      <c r="H36" s="22"/>
      <c r="I36" s="11">
        <v>6340</v>
      </c>
    </row>
    <row r="37" spans="1:9" ht="18.75" customHeight="1" x14ac:dyDescent="0.25">
      <c r="A37" s="8"/>
      <c r="B37" s="20" t="s">
        <v>62</v>
      </c>
      <c r="C37" s="21"/>
      <c r="D37" s="21"/>
      <c r="E37" s="21"/>
      <c r="F37" s="21"/>
      <c r="G37" s="21"/>
      <c r="H37" s="22"/>
      <c r="I37" s="11">
        <v>689</v>
      </c>
    </row>
    <row r="38" spans="1:9" ht="18.75" customHeight="1" x14ac:dyDescent="0.25">
      <c r="A38" s="8"/>
      <c r="B38" s="20" t="s">
        <v>49</v>
      </c>
      <c r="C38" s="21"/>
      <c r="D38" s="21"/>
      <c r="E38" s="21"/>
      <c r="F38" s="21"/>
      <c r="G38" s="21"/>
      <c r="H38" s="22"/>
      <c r="I38" s="11">
        <v>4740</v>
      </c>
    </row>
    <row r="39" spans="1:9" ht="18.75" customHeight="1" x14ac:dyDescent="0.25">
      <c r="A39" s="8"/>
      <c r="B39" s="20" t="s">
        <v>50</v>
      </c>
      <c r="C39" s="21"/>
      <c r="D39" s="21"/>
      <c r="E39" s="21"/>
      <c r="F39" s="21"/>
      <c r="G39" s="21"/>
      <c r="H39" s="22"/>
      <c r="I39" s="11">
        <v>1000</v>
      </c>
    </row>
    <row r="40" spans="1:9" ht="18.75" customHeight="1" x14ac:dyDescent="0.25">
      <c r="A40" s="8"/>
      <c r="B40" s="14" t="s">
        <v>59</v>
      </c>
      <c r="C40" s="15"/>
      <c r="D40" s="15"/>
      <c r="E40" s="15"/>
      <c r="F40" s="15"/>
      <c r="G40" s="15"/>
      <c r="H40" s="16"/>
      <c r="I40" s="10">
        <v>1563</v>
      </c>
    </row>
    <row r="41" spans="1:9" ht="18.75" customHeight="1" x14ac:dyDescent="0.25">
      <c r="A41" s="8"/>
      <c r="B41" s="14" t="s">
        <v>51</v>
      </c>
      <c r="C41" s="15"/>
      <c r="D41" s="15"/>
      <c r="E41" s="15"/>
      <c r="F41" s="15"/>
      <c r="G41" s="15"/>
      <c r="H41" s="16"/>
      <c r="I41" s="10">
        <v>963</v>
      </c>
    </row>
    <row r="42" spans="1:9" ht="18.75" customHeight="1" x14ac:dyDescent="0.25">
      <c r="A42" s="8"/>
      <c r="B42" s="20" t="s">
        <v>61</v>
      </c>
      <c r="C42" s="21"/>
      <c r="D42" s="21"/>
      <c r="E42" s="21"/>
      <c r="F42" s="21"/>
      <c r="G42" s="21"/>
      <c r="H42" s="22"/>
      <c r="I42" s="11">
        <v>6004</v>
      </c>
    </row>
    <row r="43" spans="1:9" ht="18.75" customHeight="1" x14ac:dyDescent="0.25">
      <c r="A43" s="8"/>
      <c r="B43" s="20" t="s">
        <v>58</v>
      </c>
      <c r="C43" s="21"/>
      <c r="D43" s="21"/>
      <c r="E43" s="21"/>
      <c r="F43" s="21"/>
      <c r="G43" s="21"/>
      <c r="H43" s="22"/>
      <c r="I43" s="10">
        <v>2771</v>
      </c>
    </row>
    <row r="44" spans="1:9" ht="18.75" customHeight="1" x14ac:dyDescent="0.25">
      <c r="A44" s="8"/>
      <c r="B44" s="20" t="s">
        <v>60</v>
      </c>
      <c r="C44" s="21"/>
      <c r="D44" s="21"/>
      <c r="E44" s="21"/>
      <c r="F44" s="21"/>
      <c r="G44" s="21"/>
      <c r="H44" s="22"/>
      <c r="I44" s="10">
        <v>1259</v>
      </c>
    </row>
    <row r="45" spans="1:9" ht="18.75" customHeight="1" x14ac:dyDescent="0.25">
      <c r="A45" s="8"/>
      <c r="B45" s="20" t="s">
        <v>46</v>
      </c>
      <c r="C45" s="21"/>
      <c r="D45" s="21"/>
      <c r="E45" s="21"/>
      <c r="F45" s="21"/>
      <c r="G45" s="21"/>
      <c r="H45" s="22"/>
      <c r="I45" s="10">
        <v>20493</v>
      </c>
    </row>
    <row r="46" spans="1:9" ht="18.75" customHeight="1" x14ac:dyDescent="0.25">
      <c r="A46" s="8"/>
      <c r="B46" s="20" t="s">
        <v>54</v>
      </c>
      <c r="C46" s="21"/>
      <c r="D46" s="21"/>
      <c r="E46" s="21"/>
      <c r="F46" s="21"/>
      <c r="G46" s="21"/>
      <c r="H46" s="22"/>
      <c r="I46" s="11">
        <v>762</v>
      </c>
    </row>
    <row r="47" spans="1:9" ht="18.75" customHeight="1" x14ac:dyDescent="0.25">
      <c r="A47" s="8"/>
      <c r="B47" s="20" t="s">
        <v>45</v>
      </c>
      <c r="C47" s="21"/>
      <c r="D47" s="21"/>
      <c r="E47" s="21"/>
      <c r="F47" s="21"/>
      <c r="G47" s="21"/>
      <c r="H47" s="22"/>
      <c r="I47" s="11">
        <v>653</v>
      </c>
    </row>
    <row r="48" spans="1:9" ht="18.75" customHeight="1" x14ac:dyDescent="0.25">
      <c r="A48" s="8"/>
      <c r="B48" s="20" t="s">
        <v>65</v>
      </c>
      <c r="C48" s="21"/>
      <c r="D48" s="21"/>
      <c r="E48" s="21"/>
      <c r="F48" s="21"/>
      <c r="G48" s="21"/>
      <c r="H48" s="22"/>
      <c r="I48" s="11">
        <v>1588</v>
      </c>
    </row>
    <row r="49" spans="1:9" ht="18.75" customHeight="1" x14ac:dyDescent="0.25">
      <c r="A49" s="8"/>
      <c r="B49" s="20" t="s">
        <v>55</v>
      </c>
      <c r="C49" s="21"/>
      <c r="D49" s="21"/>
      <c r="E49" s="21"/>
      <c r="F49" s="21"/>
      <c r="G49" s="21"/>
      <c r="H49" s="22"/>
      <c r="I49" s="11">
        <v>718</v>
      </c>
    </row>
    <row r="50" spans="1:9" ht="18.75" customHeight="1" x14ac:dyDescent="0.25">
      <c r="A50" s="8"/>
      <c r="B50" s="20" t="s">
        <v>44</v>
      </c>
      <c r="C50" s="21"/>
      <c r="D50" s="21"/>
      <c r="E50" s="21"/>
      <c r="F50" s="21"/>
      <c r="G50" s="21"/>
      <c r="H50" s="22"/>
      <c r="I50" s="11">
        <v>411.32</v>
      </c>
    </row>
    <row r="51" spans="1:9" ht="18.75" customHeight="1" x14ac:dyDescent="0.25">
      <c r="A51" s="8"/>
      <c r="B51" s="20" t="s">
        <v>56</v>
      </c>
      <c r="C51" s="21"/>
      <c r="D51" s="21"/>
      <c r="E51" s="21"/>
      <c r="F51" s="21"/>
      <c r="G51" s="21"/>
      <c r="H51" s="22"/>
      <c r="I51" s="11">
        <v>2900</v>
      </c>
    </row>
    <row r="52" spans="1:9" ht="15" customHeight="1" x14ac:dyDescent="0.25">
      <c r="A52" s="6"/>
      <c r="B52" s="20" t="s">
        <v>42</v>
      </c>
      <c r="C52" s="21"/>
      <c r="D52" s="21"/>
      <c r="E52" s="21"/>
      <c r="F52" s="21"/>
      <c r="G52" s="21"/>
      <c r="H52" s="22"/>
      <c r="I52" s="11">
        <v>4000</v>
      </c>
    </row>
    <row r="53" spans="1:9" ht="15" customHeight="1" x14ac:dyDescent="0.25">
      <c r="A53" s="6"/>
      <c r="B53" s="14" t="s">
        <v>43</v>
      </c>
      <c r="C53" s="15"/>
      <c r="D53" s="15"/>
      <c r="E53" s="15"/>
      <c r="F53" s="15"/>
      <c r="G53" s="15"/>
      <c r="H53" s="16"/>
      <c r="I53" s="11">
        <v>3750</v>
      </c>
    </row>
    <row r="54" spans="1:9" ht="30" customHeight="1" x14ac:dyDescent="0.25">
      <c r="A54" s="7">
        <v>4</v>
      </c>
      <c r="B54" s="17" t="s">
        <v>3</v>
      </c>
      <c r="C54" s="17"/>
      <c r="D54" s="17"/>
      <c r="E54" s="17"/>
      <c r="F54" s="17"/>
      <c r="G54" s="17"/>
      <c r="H54" s="17"/>
      <c r="I54" s="5">
        <f>I12+I13-I17</f>
        <v>-30819.235624430934</v>
      </c>
    </row>
    <row r="55" spans="1:9" ht="30.75" customHeight="1" x14ac:dyDescent="0.25">
      <c r="A55" s="7">
        <v>5</v>
      </c>
      <c r="B55" s="17" t="s">
        <v>67</v>
      </c>
      <c r="C55" s="17"/>
      <c r="D55" s="17"/>
      <c r="E55" s="17"/>
      <c r="F55" s="17"/>
      <c r="G55" s="17"/>
      <c r="H55" s="17"/>
      <c r="I55" s="5">
        <f>I17</f>
        <v>814935.33562443103</v>
      </c>
    </row>
    <row r="56" spans="1:9" ht="30" customHeight="1" x14ac:dyDescent="0.25">
      <c r="A56" s="7">
        <v>6</v>
      </c>
      <c r="B56" s="17" t="s">
        <v>14</v>
      </c>
      <c r="C56" s="17"/>
      <c r="D56" s="17"/>
      <c r="E56" s="17"/>
      <c r="F56" s="17"/>
      <c r="G56" s="17"/>
      <c r="H56" s="17"/>
      <c r="I56" s="5">
        <v>0</v>
      </c>
    </row>
    <row r="57" spans="1:9" x14ac:dyDescent="0.25">
      <c r="A57" s="23" t="s">
        <v>4</v>
      </c>
      <c r="B57" s="23"/>
      <c r="C57" s="23"/>
      <c r="D57" s="23"/>
      <c r="E57" s="23"/>
      <c r="F57" s="23"/>
      <c r="G57" s="23"/>
      <c r="H57" s="23"/>
      <c r="I57" s="23"/>
    </row>
    <row r="58" spans="1:9" ht="27.75" customHeight="1" x14ac:dyDescent="0.25">
      <c r="A58" s="7">
        <v>7</v>
      </c>
      <c r="B58" s="17" t="s">
        <v>25</v>
      </c>
      <c r="C58" s="17"/>
      <c r="D58" s="17"/>
      <c r="E58" s="17"/>
      <c r="F58" s="17"/>
      <c r="G58" s="17"/>
      <c r="H58" s="17"/>
      <c r="I58" s="5">
        <f>'10-4_2017 '!I39</f>
        <v>76226.899999999994</v>
      </c>
    </row>
    <row r="59" spans="1:9" x14ac:dyDescent="0.25">
      <c r="A59" s="7">
        <v>8</v>
      </c>
      <c r="B59" s="17" t="s">
        <v>15</v>
      </c>
      <c r="C59" s="17"/>
      <c r="D59" s="17"/>
      <c r="E59" s="17"/>
      <c r="F59" s="17"/>
      <c r="G59" s="17"/>
      <c r="H59" s="17"/>
      <c r="I59" s="5">
        <f>I61+I62+I63</f>
        <v>790916.64</v>
      </c>
    </row>
    <row r="60" spans="1:9" x14ac:dyDescent="0.25">
      <c r="A60" s="6"/>
      <c r="B60" s="19" t="s">
        <v>10</v>
      </c>
      <c r="C60" s="19"/>
      <c r="D60" s="19"/>
      <c r="E60" s="19"/>
      <c r="F60" s="19"/>
      <c r="G60" s="19"/>
      <c r="H60" s="19"/>
      <c r="I60" s="5"/>
    </row>
    <row r="61" spans="1:9" ht="15" customHeight="1" x14ac:dyDescent="0.25">
      <c r="A61" s="6"/>
      <c r="B61" s="14" t="s">
        <v>12</v>
      </c>
      <c r="C61" s="15"/>
      <c r="D61" s="15"/>
      <c r="E61" s="15"/>
      <c r="F61" s="15"/>
      <c r="G61" s="15"/>
      <c r="H61" s="16"/>
      <c r="I61" s="5">
        <f>I15</f>
        <v>567881.88</v>
      </c>
    </row>
    <row r="62" spans="1:9" ht="14.25" customHeight="1" x14ac:dyDescent="0.25">
      <c r="A62" s="6"/>
      <c r="B62" s="14" t="s">
        <v>13</v>
      </c>
      <c r="C62" s="15"/>
      <c r="D62" s="15"/>
      <c r="E62" s="15"/>
      <c r="F62" s="15"/>
      <c r="G62" s="15"/>
      <c r="H62" s="16"/>
      <c r="I62" s="5">
        <f>I16</f>
        <v>223034.76</v>
      </c>
    </row>
    <row r="63" spans="1:9" ht="0.75" hidden="1" customHeight="1" x14ac:dyDescent="0.25">
      <c r="A63" s="6"/>
      <c r="B63" s="14" t="s">
        <v>23</v>
      </c>
      <c r="C63" s="15"/>
      <c r="D63" s="15"/>
      <c r="E63" s="15"/>
      <c r="F63" s="15"/>
      <c r="G63" s="15"/>
      <c r="H63" s="16"/>
      <c r="I63" s="5"/>
    </row>
    <row r="64" spans="1:9" x14ac:dyDescent="0.25">
      <c r="A64" s="7">
        <v>9</v>
      </c>
      <c r="B64" s="17" t="s">
        <v>70</v>
      </c>
      <c r="C64" s="17"/>
      <c r="D64" s="17"/>
      <c r="E64" s="17"/>
      <c r="F64" s="17"/>
      <c r="G64" s="17"/>
      <c r="H64" s="17"/>
      <c r="I64" s="5">
        <f>I66+I67+I68</f>
        <v>782772.98</v>
      </c>
    </row>
    <row r="65" spans="1:9" x14ac:dyDescent="0.25">
      <c r="A65" s="6"/>
      <c r="B65" s="19" t="s">
        <v>10</v>
      </c>
      <c r="C65" s="19"/>
      <c r="D65" s="19"/>
      <c r="E65" s="19"/>
      <c r="F65" s="19"/>
      <c r="G65" s="19"/>
      <c r="H65" s="19"/>
      <c r="I65" s="5"/>
    </row>
    <row r="66" spans="1:9" ht="15" customHeight="1" x14ac:dyDescent="0.25">
      <c r="A66" s="6"/>
      <c r="B66" s="14" t="s">
        <v>12</v>
      </c>
      <c r="C66" s="15"/>
      <c r="D66" s="15"/>
      <c r="E66" s="15"/>
      <c r="F66" s="15"/>
      <c r="G66" s="15"/>
      <c r="H66" s="16"/>
      <c r="I66" s="5">
        <v>561702.35</v>
      </c>
    </row>
    <row r="67" spans="1:9" ht="14.25" customHeight="1" x14ac:dyDescent="0.25">
      <c r="A67" s="6"/>
      <c r="B67" s="14" t="s">
        <v>13</v>
      </c>
      <c r="C67" s="15"/>
      <c r="D67" s="15"/>
      <c r="E67" s="15"/>
      <c r="F67" s="15"/>
      <c r="G67" s="15"/>
      <c r="H67" s="16"/>
      <c r="I67" s="5">
        <v>221070.63</v>
      </c>
    </row>
    <row r="68" spans="1:9" hidden="1" x14ac:dyDescent="0.25">
      <c r="A68" s="6"/>
      <c r="B68" s="14" t="s">
        <v>23</v>
      </c>
      <c r="C68" s="15"/>
      <c r="D68" s="15"/>
      <c r="E68" s="15"/>
      <c r="F68" s="15"/>
      <c r="G68" s="15"/>
      <c r="H68" s="16"/>
      <c r="I68" s="5"/>
    </row>
    <row r="69" spans="1:9" ht="18" customHeight="1" x14ac:dyDescent="0.25">
      <c r="A69" s="7">
        <v>10</v>
      </c>
      <c r="B69" s="17" t="s">
        <v>26</v>
      </c>
      <c r="C69" s="17"/>
      <c r="D69" s="17"/>
      <c r="E69" s="17"/>
      <c r="F69" s="17"/>
      <c r="G69" s="17"/>
      <c r="H69" s="17"/>
      <c r="I69" s="5">
        <f>I59-I64+I58</f>
        <v>84370.560000000027</v>
      </c>
    </row>
    <row r="70" spans="1:9" x14ac:dyDescent="0.25">
      <c r="A70" s="3"/>
      <c r="B70" s="4"/>
      <c r="C70" s="4"/>
      <c r="D70" s="4"/>
      <c r="E70" s="4"/>
      <c r="F70" s="4"/>
      <c r="G70" s="4"/>
      <c r="H70" s="4"/>
      <c r="I70" s="2"/>
    </row>
    <row r="72" spans="1:9" ht="13.5" customHeight="1" x14ac:dyDescent="0.25"/>
    <row r="73" spans="1:9" hidden="1" x14ac:dyDescent="0.25"/>
    <row r="74" spans="1:9" hidden="1" x14ac:dyDescent="0.25"/>
    <row r="75" spans="1:9" ht="13.5" customHeight="1" x14ac:dyDescent="0.25">
      <c r="A75" s="18"/>
      <c r="B75" s="18"/>
      <c r="C75" s="18"/>
      <c r="D75" s="18"/>
      <c r="E75" s="18"/>
      <c r="F75" s="18"/>
      <c r="G75" s="18"/>
      <c r="H75" s="18"/>
      <c r="I75" s="18"/>
    </row>
  </sheetData>
  <mergeCells count="69">
    <mergeCell ref="B68:H68"/>
    <mergeCell ref="B69:H69"/>
    <mergeCell ref="A75:I75"/>
    <mergeCell ref="B62:H62"/>
    <mergeCell ref="B63:H63"/>
    <mergeCell ref="B64:H64"/>
    <mergeCell ref="B65:H65"/>
    <mergeCell ref="B66:H66"/>
    <mergeCell ref="B67:H67"/>
    <mergeCell ref="B56:H56"/>
    <mergeCell ref="A57:I57"/>
    <mergeCell ref="B58:H58"/>
    <mergeCell ref="B59:H59"/>
    <mergeCell ref="B60:H60"/>
    <mergeCell ref="B16:H16"/>
    <mergeCell ref="B17:H17"/>
    <mergeCell ref="B18:H18"/>
    <mergeCell ref="B61:H61"/>
    <mergeCell ref="B27:H27"/>
    <mergeCell ref="B28:H28"/>
    <mergeCell ref="B52:H52"/>
    <mergeCell ref="B53:H53"/>
    <mergeCell ref="B54:H54"/>
    <mergeCell ref="B55:H55"/>
    <mergeCell ref="B37:H37"/>
    <mergeCell ref="B34:H34"/>
    <mergeCell ref="B35:H35"/>
    <mergeCell ref="B36:H36"/>
    <mergeCell ref="B33:H33"/>
    <mergeCell ref="B40:H40"/>
    <mergeCell ref="G1:I1"/>
    <mergeCell ref="G2:I2"/>
    <mergeCell ref="G3:I3"/>
    <mergeCell ref="F4:I4"/>
    <mergeCell ref="A5:I5"/>
    <mergeCell ref="B41:H41"/>
    <mergeCell ref="A6:I6"/>
    <mergeCell ref="B20:H20"/>
    <mergeCell ref="B21:H21"/>
    <mergeCell ref="B22:H22"/>
    <mergeCell ref="B23:H23"/>
    <mergeCell ref="B19:H19"/>
    <mergeCell ref="A7:I7"/>
    <mergeCell ref="A8:I8"/>
    <mergeCell ref="B10:H10"/>
    <mergeCell ref="A11:I11"/>
    <mergeCell ref="B12:H12"/>
    <mergeCell ref="B13:H13"/>
    <mergeCell ref="B14:H14"/>
    <mergeCell ref="B15:H15"/>
    <mergeCell ref="B38:H38"/>
    <mergeCell ref="B46:H46"/>
    <mergeCell ref="B44:H44"/>
    <mergeCell ref="B45:H45"/>
    <mergeCell ref="B43:H43"/>
    <mergeCell ref="B42:H42"/>
    <mergeCell ref="B51:H51"/>
    <mergeCell ref="B50:H50"/>
    <mergeCell ref="B48:H48"/>
    <mergeCell ref="B49:H49"/>
    <mergeCell ref="B47:H47"/>
    <mergeCell ref="B39:H39"/>
    <mergeCell ref="B25:H25"/>
    <mergeCell ref="B26:H26"/>
    <mergeCell ref="B24:H24"/>
    <mergeCell ref="B29:H29"/>
    <mergeCell ref="B31:H31"/>
    <mergeCell ref="B32:H32"/>
    <mergeCell ref="B30:H30"/>
  </mergeCells>
  <printOptions gridLines="1"/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10-4_2017 </vt:lpstr>
      <vt:lpstr> 10-4 2018 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3Q</dc:creator>
  <cp:lastModifiedBy>Пользователь Windows</cp:lastModifiedBy>
  <cp:lastPrinted>2019-03-28T04:41:51Z</cp:lastPrinted>
  <dcterms:created xsi:type="dcterms:W3CDTF">2018-03-17T14:08:50Z</dcterms:created>
  <dcterms:modified xsi:type="dcterms:W3CDTF">2019-03-29T08:26:37Z</dcterms:modified>
</cp:coreProperties>
</file>